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oz-file-sv01\012_出版\02_作業\02_【書籍普及】書籍管理\配本\2025\価格改定対応\団体FAX注文書\"/>
    </mc:Choice>
  </mc:AlternateContent>
  <xr:revisionPtr revIDLastSave="0" documentId="13_ncr:1_{1572D409-145E-4E05-B5E1-BE9324C1082F}" xr6:coauthVersionLast="47" xr6:coauthVersionMax="47" xr10:uidLastSave="{00000000-0000-0000-0000-000000000000}"/>
  <bookViews>
    <workbookView xWindow="-108" yWindow="-108" windowWidth="23256" windowHeight="13896" activeTab="2" xr2:uid="{00000000-000D-0000-FFFF-FFFF00000000}"/>
  </bookViews>
  <sheets>
    <sheet name="書籍の注文方法" sheetId="19" r:id="rId1"/>
    <sheet name="入力見本" sheetId="27" r:id="rId2"/>
    <sheet name="書籍FAX注文書" sheetId="28" r:id="rId3"/>
  </sheets>
  <definedNames>
    <definedName name="_xlnm.Print_Area" localSheetId="2">書籍FAX注文書!$A$3:$AF$62</definedName>
    <definedName name="_xlnm.Print_Area" localSheetId="1">入力見本!$A$3:$AD$63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52" i="28" l="1"/>
  <c r="BB52" i="28" s="1"/>
  <c r="BH51" i="28"/>
  <c r="BG51" i="28"/>
  <c r="BA51" i="28"/>
  <c r="BB51" i="28" s="1"/>
  <c r="BC50" i="28" s="1"/>
  <c r="AU51" i="28"/>
  <c r="AV51" i="28" s="1"/>
  <c r="I51" i="28"/>
  <c r="BG50" i="28"/>
  <c r="BA50" i="28"/>
  <c r="AV50" i="28"/>
  <c r="AU50" i="28"/>
  <c r="T50" i="28"/>
  <c r="I50" i="28"/>
  <c r="BG49" i="28"/>
  <c r="BH49" i="28" s="1"/>
  <c r="BA49" i="28"/>
  <c r="AU49" i="28"/>
  <c r="AV49" i="28" s="1"/>
  <c r="AP49" i="28"/>
  <c r="AO49" i="28"/>
  <c r="AN49" i="28"/>
  <c r="T49" i="28"/>
  <c r="I49" i="28"/>
  <c r="BG48" i="28"/>
  <c r="BH48" i="28" s="1"/>
  <c r="BA48" i="28"/>
  <c r="AU48" i="28"/>
  <c r="AV48" i="28" s="1"/>
  <c r="AC48" i="28"/>
  <c r="AA50" i="28" s="1"/>
  <c r="AA48" i="28"/>
  <c r="T48" i="28"/>
  <c r="I48" i="28"/>
  <c r="BA47" i="28"/>
  <c r="BB47" i="28" s="1"/>
  <c r="AO47" i="28"/>
  <c r="AN47" i="28"/>
  <c r="AP47" i="28" s="1"/>
  <c r="T47" i="28"/>
  <c r="BG46" i="28"/>
  <c r="BH46" i="28" s="1"/>
  <c r="BC46" i="28"/>
  <c r="BA46" i="28"/>
  <c r="BB46" i="28" s="1"/>
  <c r="BC45" i="28" s="1"/>
  <c r="AU46" i="28"/>
  <c r="AV46" i="28" s="1"/>
  <c r="AE46" i="28"/>
  <c r="T46" i="28"/>
  <c r="I46" i="28"/>
  <c r="BA45" i="28"/>
  <c r="BB45" i="28" s="1"/>
  <c r="AU45" i="28"/>
  <c r="AV45" i="28" s="1"/>
  <c r="AO45" i="28"/>
  <c r="AN45" i="28"/>
  <c r="AP45" i="28" s="1"/>
  <c r="AE45" i="28"/>
  <c r="T45" i="28"/>
  <c r="I45" i="28"/>
  <c r="BG44" i="28"/>
  <c r="BH44" i="28" s="1"/>
  <c r="BI44" i="28" s="1"/>
  <c r="BA44" i="28"/>
  <c r="AU44" i="28"/>
  <c r="AV44" i="28" s="1"/>
  <c r="AE44" i="28"/>
  <c r="T44" i="28"/>
  <c r="I44" i="28"/>
  <c r="BG43" i="28"/>
  <c r="BH43" i="28" s="1"/>
  <c r="BI43" i="28" s="1"/>
  <c r="BA43" i="28"/>
  <c r="BB43" i="28" s="1"/>
  <c r="AV43" i="28"/>
  <c r="AU43" i="28"/>
  <c r="AO43" i="28"/>
  <c r="AN43" i="28"/>
  <c r="AP43" i="28" s="1"/>
  <c r="AE43" i="28"/>
  <c r="T43" i="28"/>
  <c r="I43" i="28"/>
  <c r="BH42" i="28"/>
  <c r="BI42" i="28" s="1"/>
  <c r="BG42" i="28"/>
  <c r="BB42" i="28"/>
  <c r="BA42" i="28"/>
  <c r="AU42" i="28"/>
  <c r="AV42" i="28" s="1"/>
  <c r="AE42" i="28"/>
  <c r="T42" i="28"/>
  <c r="I42" i="28"/>
  <c r="BH41" i="28"/>
  <c r="BI41" i="28" s="1"/>
  <c r="BG41" i="28"/>
  <c r="BC41" i="28"/>
  <c r="AU41" i="28"/>
  <c r="AV41" i="28" s="1"/>
  <c r="T41" i="28"/>
  <c r="I41" i="28"/>
  <c r="AO40" i="28"/>
  <c r="AN40" i="28"/>
  <c r="AP40" i="28" s="1"/>
  <c r="AE40" i="28"/>
  <c r="T40" i="28"/>
  <c r="BH39" i="28"/>
  <c r="BI39" i="28" s="1"/>
  <c r="BG39" i="28"/>
  <c r="AW39" i="28"/>
  <c r="AV39" i="28"/>
  <c r="AU39" i="28"/>
  <c r="AE39" i="28"/>
  <c r="I39" i="28"/>
  <c r="BG38" i="28"/>
  <c r="BH38" i="28" s="1"/>
  <c r="BA38" i="28"/>
  <c r="BB38" i="28" s="1"/>
  <c r="AU38" i="28"/>
  <c r="AV38" i="28" s="1"/>
  <c r="AW38" i="28" s="1"/>
  <c r="AE38" i="28"/>
  <c r="T38" i="28"/>
  <c r="I38" i="28"/>
  <c r="BG37" i="28"/>
  <c r="BA37" i="28"/>
  <c r="BB37" i="28" s="1"/>
  <c r="AU37" i="28"/>
  <c r="AO37" i="28"/>
  <c r="AP37" i="28" s="1"/>
  <c r="AN37" i="28"/>
  <c r="AI37" i="28"/>
  <c r="AH37" i="28"/>
  <c r="AJ37" i="28" s="1"/>
  <c r="AE37" i="28"/>
  <c r="T37" i="28"/>
  <c r="I37" i="28"/>
  <c r="BG36" i="28"/>
  <c r="BB36" i="28"/>
  <c r="BA36" i="28"/>
  <c r="AU36" i="28"/>
  <c r="AE36" i="28"/>
  <c r="T36" i="28"/>
  <c r="I36" i="28"/>
  <c r="BA35" i="28"/>
  <c r="BB35" i="28" s="1"/>
  <c r="AU35" i="28"/>
  <c r="AV35" i="28" s="1"/>
  <c r="AE35" i="28"/>
  <c r="T35" i="28"/>
  <c r="I35" i="28"/>
  <c r="BG34" i="28"/>
  <c r="BB34" i="28"/>
  <c r="BA34" i="28"/>
  <c r="AU34" i="28"/>
  <c r="AV34" i="28" s="1"/>
  <c r="AO34" i="28"/>
  <c r="AN34" i="28"/>
  <c r="AP34" i="28" s="1"/>
  <c r="AE34" i="28"/>
  <c r="T34" i="28"/>
  <c r="I34" i="28"/>
  <c r="BH33" i="28"/>
  <c r="BG33" i="28"/>
  <c r="BB33" i="28"/>
  <c r="BA33" i="28"/>
  <c r="AU33" i="28"/>
  <c r="AV33" i="28" s="1"/>
  <c r="AE33" i="28"/>
  <c r="T33" i="28"/>
  <c r="I33" i="28"/>
  <c r="BG32" i="28"/>
  <c r="AU32" i="28"/>
  <c r="AV32" i="28" s="1"/>
  <c r="AE32" i="28"/>
  <c r="I32" i="28"/>
  <c r="BG31" i="28"/>
  <c r="BH31" i="28" s="1"/>
  <c r="BI31" i="28" s="1"/>
  <c r="BA31" i="28"/>
  <c r="BB31" i="28" s="1"/>
  <c r="AU31" i="28"/>
  <c r="AV31" i="28" s="1"/>
  <c r="AO31" i="28"/>
  <c r="AN31" i="28"/>
  <c r="AP31" i="28" s="1"/>
  <c r="AI31" i="28"/>
  <c r="AH31" i="28"/>
  <c r="AJ31" i="28" s="1"/>
  <c r="AE31" i="28"/>
  <c r="T31" i="28"/>
  <c r="I31" i="28"/>
  <c r="BB30" i="28"/>
  <c r="BA30" i="28"/>
  <c r="AU30" i="28"/>
  <c r="AV30" i="28" s="1"/>
  <c r="AE30" i="28"/>
  <c r="T30" i="28"/>
  <c r="I30" i="28"/>
  <c r="BA29" i="28"/>
  <c r="BB29" i="28" s="1"/>
  <c r="AV29" i="28"/>
  <c r="AU29" i="28"/>
  <c r="AE29" i="28"/>
  <c r="T29" i="28"/>
  <c r="I29" i="28"/>
  <c r="BA28" i="28"/>
  <c r="BB28" i="28" s="1"/>
  <c r="AU28" i="28"/>
  <c r="AV28" i="28" s="1"/>
  <c r="AO28" i="28"/>
  <c r="AN28" i="28"/>
  <c r="AP28" i="28" s="1"/>
  <c r="AL28" i="28"/>
  <c r="AM28" i="28" s="1"/>
  <c r="AK28" i="28"/>
  <c r="AJ28" i="28"/>
  <c r="AI28" i="28"/>
  <c r="AH28" i="28"/>
  <c r="T28" i="28"/>
  <c r="I28" i="28"/>
  <c r="BA27" i="28"/>
  <c r="BB27" i="28" s="1"/>
  <c r="AU27" i="28"/>
  <c r="AV27" i="28" s="1"/>
  <c r="T27" i="28"/>
  <c r="I27" i="28"/>
  <c r="BH26" i="28"/>
  <c r="BI26" i="28" s="1"/>
  <c r="BG26" i="28"/>
  <c r="BA26" i="28"/>
  <c r="BB26" i="28" s="1"/>
  <c r="AU26" i="28"/>
  <c r="AV26" i="28" s="1"/>
  <c r="AE26" i="28"/>
  <c r="T26" i="28"/>
  <c r="I26" i="28"/>
  <c r="BA25" i="28"/>
  <c r="BB25" i="28" s="1"/>
  <c r="AP25" i="28"/>
  <c r="AO25" i="28"/>
  <c r="AN25" i="28"/>
  <c r="AL25" i="28"/>
  <c r="AK25" i="28"/>
  <c r="AM25" i="28" s="1"/>
  <c r="AI25" i="28"/>
  <c r="AH25" i="28"/>
  <c r="AJ25" i="28" s="1"/>
  <c r="T25" i="28"/>
  <c r="BG24" i="28"/>
  <c r="BB24" i="28"/>
  <c r="BA24" i="28"/>
  <c r="AU24" i="28"/>
  <c r="AV24" i="28" s="1"/>
  <c r="AE24" i="28"/>
  <c r="T24" i="28"/>
  <c r="I24" i="28"/>
  <c r="BA23" i="28"/>
  <c r="BB23" i="28" s="1"/>
  <c r="AU23" i="28"/>
  <c r="AV23" i="28" s="1"/>
  <c r="T23" i="28"/>
  <c r="I23" i="28"/>
  <c r="BG22" i="28"/>
  <c r="BH22" i="28" s="1"/>
  <c r="BA22" i="28"/>
  <c r="BB22" i="28" s="1"/>
  <c r="AE22" i="28"/>
  <c r="T22" i="28"/>
  <c r="BG21" i="28"/>
  <c r="BH21" i="28" s="1"/>
  <c r="BA21" i="28"/>
  <c r="BB21" i="28" s="1"/>
  <c r="AU21" i="28"/>
  <c r="AV21" i="28" s="1"/>
  <c r="AO21" i="28"/>
  <c r="AN21" i="28"/>
  <c r="AP21" i="28" s="1"/>
  <c r="AM21" i="28"/>
  <c r="AL21" i="28"/>
  <c r="AK21" i="28"/>
  <c r="AI21" i="28"/>
  <c r="AH21" i="28"/>
  <c r="AJ21" i="28" s="1"/>
  <c r="AE21" i="28"/>
  <c r="T21" i="28"/>
  <c r="I21" i="28"/>
  <c r="BG20" i="28"/>
  <c r="BH20" i="28" s="1"/>
  <c r="BA20" i="28"/>
  <c r="BB20" i="28" s="1"/>
  <c r="AU20" i="28"/>
  <c r="AV20" i="28" s="1"/>
  <c r="AE20" i="28"/>
  <c r="T20" i="28"/>
  <c r="I20" i="28"/>
  <c r="BG19" i="28"/>
  <c r="BH19" i="28" s="1"/>
  <c r="AE19" i="28"/>
  <c r="BG18" i="28"/>
  <c r="BH18" i="28" s="1"/>
  <c r="AE18" i="28"/>
  <c r="BG17" i="28"/>
  <c r="BH17" i="28" s="1"/>
  <c r="AE17" i="28"/>
  <c r="BG15" i="28"/>
  <c r="BH15" i="28" s="1"/>
  <c r="BI15" i="28" s="1"/>
  <c r="AE15" i="28"/>
  <c r="BH14" i="28"/>
  <c r="BI14" i="28" s="1"/>
  <c r="BG14" i="28"/>
  <c r="AE14" i="28"/>
  <c r="BG13" i="28"/>
  <c r="AE13" i="28"/>
  <c r="AE64" i="28" s="1"/>
  <c r="BH12" i="28"/>
  <c r="BI12" i="28" s="1"/>
  <c r="BG12" i="28"/>
  <c r="AE12" i="28"/>
  <c r="BH11" i="28"/>
  <c r="BI11" i="28" s="1"/>
  <c r="BG11" i="28"/>
  <c r="AE11" i="28"/>
  <c r="BG10" i="28"/>
  <c r="BH10" i="28" s="1"/>
  <c r="AE10" i="28"/>
  <c r="BB51" i="27"/>
  <c r="BC51" i="27" s="1"/>
  <c r="BA51" i="27"/>
  <c r="AU51" i="27"/>
  <c r="AV51" i="27" s="1"/>
  <c r="I51" i="27"/>
  <c r="BG50" i="27"/>
  <c r="BH50" i="27" s="1"/>
  <c r="BI49" i="27" s="1"/>
  <c r="BA50" i="27"/>
  <c r="AU50" i="27"/>
  <c r="AV50" i="27" s="1"/>
  <c r="T50" i="27"/>
  <c r="I50" i="27"/>
  <c r="BG49" i="27"/>
  <c r="BA49" i="27"/>
  <c r="AU49" i="27"/>
  <c r="AV49" i="27" s="1"/>
  <c r="T49" i="27"/>
  <c r="I49" i="27"/>
  <c r="BH48" i="27"/>
  <c r="BG48" i="27"/>
  <c r="BA48" i="27"/>
  <c r="BB48" i="27" s="1"/>
  <c r="BC48" i="27" s="1"/>
  <c r="AU48" i="27"/>
  <c r="AV48" i="27" s="1"/>
  <c r="AC48" i="27"/>
  <c r="AA50" i="27" s="1"/>
  <c r="AA48" i="27"/>
  <c r="T48" i="27"/>
  <c r="I48" i="27"/>
  <c r="BA47" i="27"/>
  <c r="AO47" i="27"/>
  <c r="AP47" i="27" s="1"/>
  <c r="AN47" i="27"/>
  <c r="T47" i="27"/>
  <c r="BG46" i="27"/>
  <c r="BH46" i="27" s="1"/>
  <c r="BA46" i="27"/>
  <c r="BB46" i="27" s="1"/>
  <c r="BC46" i="27" s="1"/>
  <c r="AU46" i="27"/>
  <c r="AV46" i="27" s="1"/>
  <c r="T46" i="27"/>
  <c r="I46" i="27"/>
  <c r="BA45" i="27"/>
  <c r="BB45" i="27" s="1"/>
  <c r="BC45" i="27" s="1"/>
  <c r="AU45" i="27"/>
  <c r="AV45" i="27" s="1"/>
  <c r="AP45" i="27"/>
  <c r="AO45" i="27"/>
  <c r="AN45" i="27"/>
  <c r="AE45" i="27"/>
  <c r="T45" i="27"/>
  <c r="I45" i="27"/>
  <c r="BH44" i="27"/>
  <c r="BI44" i="27" s="1"/>
  <c r="BG44" i="27"/>
  <c r="BA44" i="27"/>
  <c r="BB44" i="27" s="1"/>
  <c r="BC44" i="27" s="1"/>
  <c r="AV44" i="27"/>
  <c r="AU44" i="27"/>
  <c r="AE44" i="27"/>
  <c r="T44" i="27"/>
  <c r="I44" i="27"/>
  <c r="BG43" i="27"/>
  <c r="BB43" i="27"/>
  <c r="BC43" i="27" s="1"/>
  <c r="BA43" i="27"/>
  <c r="AU43" i="27"/>
  <c r="AV43" i="27" s="1"/>
  <c r="AO43" i="27"/>
  <c r="AN43" i="27"/>
  <c r="AP43" i="27" s="1"/>
  <c r="AE43" i="27"/>
  <c r="T43" i="27"/>
  <c r="I43" i="27"/>
  <c r="BH42" i="27"/>
  <c r="BI42" i="27" s="1"/>
  <c r="BG42" i="27"/>
  <c r="BA42" i="27"/>
  <c r="BB42" i="27" s="1"/>
  <c r="BC42" i="27" s="1"/>
  <c r="AU42" i="27"/>
  <c r="AV42" i="27" s="1"/>
  <c r="AE42" i="27"/>
  <c r="T42" i="27"/>
  <c r="I42" i="27"/>
  <c r="BG41" i="27"/>
  <c r="BA41" i="27"/>
  <c r="BB41" i="27" s="1"/>
  <c r="BC41" i="27" s="1"/>
  <c r="AV41" i="27"/>
  <c r="AU41" i="27"/>
  <c r="T41" i="27"/>
  <c r="I41" i="27"/>
  <c r="AO40" i="27"/>
  <c r="AN40" i="27"/>
  <c r="AP40" i="27" s="1"/>
  <c r="AE40" i="27"/>
  <c r="T40" i="27"/>
  <c r="BG39" i="27"/>
  <c r="BH39" i="27" s="1"/>
  <c r="BI39" i="27" s="1"/>
  <c r="AU39" i="27"/>
  <c r="AV39" i="27" s="1"/>
  <c r="AW39" i="27" s="1"/>
  <c r="AE39" i="27"/>
  <c r="I39" i="27"/>
  <c r="BG38" i="27"/>
  <c r="BH38" i="27" s="1"/>
  <c r="AU38" i="27"/>
  <c r="AE38" i="27"/>
  <c r="T38" i="27"/>
  <c r="I38" i="27"/>
  <c r="BG37" i="27"/>
  <c r="BA37" i="27"/>
  <c r="BB37" i="27" s="1"/>
  <c r="AU37" i="27"/>
  <c r="AO37" i="27"/>
  <c r="AN37" i="27"/>
  <c r="AP37" i="27" s="1"/>
  <c r="AE37" i="27"/>
  <c r="T37" i="27"/>
  <c r="I37" i="27"/>
  <c r="BG36" i="27"/>
  <c r="BA36" i="27"/>
  <c r="BB36" i="27" s="1"/>
  <c r="AU36" i="27"/>
  <c r="AE36" i="27"/>
  <c r="T36" i="27"/>
  <c r="I36" i="27"/>
  <c r="BA35" i="27"/>
  <c r="BB35" i="27" s="1"/>
  <c r="AU35" i="27"/>
  <c r="AV35" i="27" s="1"/>
  <c r="AE35" i="27"/>
  <c r="T35" i="27"/>
  <c r="I35" i="27"/>
  <c r="BG34" i="27"/>
  <c r="BA34" i="27"/>
  <c r="BB34" i="27" s="1"/>
  <c r="AU34" i="27"/>
  <c r="AV34" i="27" s="1"/>
  <c r="AP34" i="27"/>
  <c r="AO34" i="27"/>
  <c r="AN34" i="27"/>
  <c r="AI34" i="27"/>
  <c r="AH34" i="27"/>
  <c r="AJ34" i="27" s="1"/>
  <c r="AE34" i="27"/>
  <c r="T34" i="27"/>
  <c r="I34" i="27"/>
  <c r="BG33" i="27"/>
  <c r="BB33" i="27"/>
  <c r="BA33" i="27"/>
  <c r="AV33" i="27"/>
  <c r="AU33" i="27"/>
  <c r="AE33" i="27"/>
  <c r="T33" i="27"/>
  <c r="I33" i="27"/>
  <c r="BG32" i="27"/>
  <c r="BH32" i="27" s="1"/>
  <c r="BI32" i="27" s="1"/>
  <c r="BA32" i="27"/>
  <c r="BB32" i="27" s="1"/>
  <c r="AU32" i="27"/>
  <c r="AV32" i="27" s="1"/>
  <c r="AE32" i="27"/>
  <c r="I32" i="27"/>
  <c r="BG31" i="27"/>
  <c r="BH31" i="27" s="1"/>
  <c r="BI31" i="27" s="1"/>
  <c r="AV31" i="27"/>
  <c r="AU31" i="27"/>
  <c r="AO31" i="27"/>
  <c r="AN31" i="27"/>
  <c r="AP31" i="27" s="1"/>
  <c r="AI31" i="27"/>
  <c r="AH31" i="27"/>
  <c r="AJ31" i="27" s="1"/>
  <c r="AE31" i="27"/>
  <c r="T31" i="27"/>
  <c r="I31" i="27"/>
  <c r="BA30" i="27"/>
  <c r="BB30" i="27" s="1"/>
  <c r="AU30" i="27"/>
  <c r="AV30" i="27" s="1"/>
  <c r="AE30" i="27"/>
  <c r="T30" i="27"/>
  <c r="I30" i="27"/>
  <c r="BA29" i="27"/>
  <c r="BB29" i="27" s="1"/>
  <c r="AU29" i="27"/>
  <c r="AV29" i="27" s="1"/>
  <c r="AE29" i="27"/>
  <c r="T29" i="27"/>
  <c r="I29" i="27"/>
  <c r="BA28" i="27"/>
  <c r="BB28" i="27" s="1"/>
  <c r="AU28" i="27"/>
  <c r="AV28" i="27" s="1"/>
  <c r="AO28" i="27"/>
  <c r="AN28" i="27"/>
  <c r="AP28" i="27" s="1"/>
  <c r="AL28" i="27"/>
  <c r="AK28" i="27"/>
  <c r="AM28" i="27" s="1"/>
  <c r="AJ28" i="27"/>
  <c r="AI28" i="27"/>
  <c r="AH28" i="27"/>
  <c r="T28" i="27"/>
  <c r="I28" i="27"/>
  <c r="BA27" i="27"/>
  <c r="BB27" i="27" s="1"/>
  <c r="AU27" i="27"/>
  <c r="AV27" i="27" s="1"/>
  <c r="T27" i="27"/>
  <c r="T64" i="27" s="1"/>
  <c r="I27" i="27"/>
  <c r="I64" i="27" s="1"/>
  <c r="Z50" i="27" s="1"/>
  <c r="BH26" i="27"/>
  <c r="BI26" i="27" s="1"/>
  <c r="BG26" i="27"/>
  <c r="BA26" i="27"/>
  <c r="BB26" i="27" s="1"/>
  <c r="AU26" i="27"/>
  <c r="AV26" i="27" s="1"/>
  <c r="AE26" i="27"/>
  <c r="T26" i="27"/>
  <c r="I26" i="27"/>
  <c r="BA25" i="27"/>
  <c r="BB25" i="27" s="1"/>
  <c r="AO25" i="27"/>
  <c r="AN25" i="27"/>
  <c r="AP25" i="27" s="1"/>
  <c r="AL25" i="27"/>
  <c r="AK25" i="27"/>
  <c r="AM25" i="27" s="1"/>
  <c r="AJ25" i="27"/>
  <c r="AI25" i="27"/>
  <c r="AH25" i="27"/>
  <c r="T25" i="27"/>
  <c r="BG24" i="27"/>
  <c r="BA24" i="27"/>
  <c r="BB24" i="27" s="1"/>
  <c r="AU24" i="27"/>
  <c r="AV24" i="27" s="1"/>
  <c r="AE24" i="27"/>
  <c r="T24" i="27"/>
  <c r="I24" i="27"/>
  <c r="BA23" i="27"/>
  <c r="BB23" i="27" s="1"/>
  <c r="AU23" i="27"/>
  <c r="AV23" i="27" s="1"/>
  <c r="T23" i="27"/>
  <c r="I23" i="27"/>
  <c r="BH22" i="27"/>
  <c r="BG22" i="27"/>
  <c r="BA22" i="27"/>
  <c r="BB22" i="27" s="1"/>
  <c r="AE22" i="27"/>
  <c r="T22" i="27"/>
  <c r="BH21" i="27"/>
  <c r="BG21" i="27"/>
  <c r="BA21" i="27"/>
  <c r="BB21" i="27" s="1"/>
  <c r="AU21" i="27"/>
  <c r="AV21" i="27" s="1"/>
  <c r="AP21" i="27"/>
  <c r="AO21" i="27"/>
  <c r="AN21" i="27"/>
  <c r="AL21" i="27"/>
  <c r="AK21" i="27"/>
  <c r="AM21" i="27" s="1"/>
  <c r="AI21" i="27"/>
  <c r="AJ21" i="27" s="1"/>
  <c r="AH21" i="27"/>
  <c r="AE21" i="27"/>
  <c r="T21" i="27"/>
  <c r="I21" i="27"/>
  <c r="BH20" i="27"/>
  <c r="BG20" i="27"/>
  <c r="BA20" i="27"/>
  <c r="BB20" i="27" s="1"/>
  <c r="AU20" i="27"/>
  <c r="AV20" i="27" s="1"/>
  <c r="AE20" i="27"/>
  <c r="T20" i="27"/>
  <c r="I20" i="27"/>
  <c r="BG19" i="27"/>
  <c r="BH19" i="27" s="1"/>
  <c r="AE19" i="27"/>
  <c r="BH18" i="27"/>
  <c r="BG18" i="27"/>
  <c r="AE18" i="27"/>
  <c r="BG17" i="27"/>
  <c r="BH17" i="27" s="1"/>
  <c r="AE17" i="27"/>
  <c r="BH15" i="27"/>
  <c r="BI15" i="27" s="1"/>
  <c r="BG15" i="27"/>
  <c r="AE15" i="27"/>
  <c r="BG14" i="27"/>
  <c r="AE14" i="27"/>
  <c r="BG13" i="27"/>
  <c r="AE13" i="27"/>
  <c r="BG12" i="27"/>
  <c r="AE12" i="27"/>
  <c r="BH11" i="27"/>
  <c r="BI11" i="27" s="1"/>
  <c r="BG11" i="27"/>
  <c r="AE11" i="27"/>
  <c r="BG10" i="27"/>
  <c r="AE10" i="27"/>
  <c r="AE65" i="27" s="1"/>
  <c r="BB64" i="27" l="1"/>
  <c r="BI36" i="28"/>
  <c r="AW37" i="27"/>
  <c r="AW37" i="28"/>
  <c r="BI24" i="28"/>
  <c r="BC49" i="28"/>
  <c r="BI43" i="27"/>
  <c r="BI12" i="27"/>
  <c r="BC49" i="27"/>
  <c r="BH64" i="28"/>
  <c r="BH33" i="27"/>
  <c r="BI33" i="27" s="1"/>
  <c r="AV38" i="27"/>
  <c r="AW38" i="27" s="1"/>
  <c r="BH43" i="27"/>
  <c r="BB47" i="27"/>
  <c r="BC47" i="27" s="1"/>
  <c r="AV37" i="28"/>
  <c r="BH12" i="27"/>
  <c r="BH34" i="27"/>
  <c r="BI50" i="27" s="1"/>
  <c r="AV36" i="27"/>
  <c r="AW36" i="27" s="1"/>
  <c r="BH41" i="27"/>
  <c r="BI41" i="27" s="1"/>
  <c r="BH24" i="28"/>
  <c r="BH36" i="28"/>
  <c r="BB50" i="28"/>
  <c r="AV37" i="27"/>
  <c r="BB50" i="27"/>
  <c r="BC50" i="27" s="1"/>
  <c r="BH13" i="28"/>
  <c r="BI13" i="28" s="1"/>
  <c r="BC47" i="28"/>
  <c r="BB49" i="28"/>
  <c r="BC48" i="28" s="1"/>
  <c r="BI13" i="27"/>
  <c r="BH13" i="27"/>
  <c r="BH24" i="27"/>
  <c r="BI24" i="27" s="1"/>
  <c r="BI38" i="27"/>
  <c r="BI38" i="28"/>
  <c r="BB48" i="28"/>
  <c r="BB49" i="27"/>
  <c r="BH37" i="28"/>
  <c r="BI37" i="28" s="1"/>
  <c r="BB44" i="28"/>
  <c r="BB64" i="28" s="1"/>
  <c r="BH10" i="27"/>
  <c r="BH36" i="27"/>
  <c r="BI36" i="27" s="1"/>
  <c r="BC44" i="28"/>
  <c r="BH14" i="27"/>
  <c r="BI14" i="27" s="1"/>
  <c r="BH37" i="27"/>
  <c r="BI37" i="27" s="1"/>
  <c r="BC42" i="28"/>
  <c r="BH49" i="27"/>
  <c r="BI48" i="27" s="1"/>
  <c r="I64" i="28"/>
  <c r="BI10" i="28"/>
  <c r="BI49" i="28"/>
  <c r="T64" i="28"/>
  <c r="AW36" i="28"/>
  <c r="AW67" i="28" s="1"/>
  <c r="BC51" i="28"/>
  <c r="BI33" i="28"/>
  <c r="BH34" i="28"/>
  <c r="BI34" i="28" s="1"/>
  <c r="BI48" i="28"/>
  <c r="BH50" i="28"/>
  <c r="BH32" i="28"/>
  <c r="BI32" i="28" s="1"/>
  <c r="AV36" i="28"/>
  <c r="AV64" i="28" s="1"/>
  <c r="AS76" i="28" l="1"/>
  <c r="AW67" i="27"/>
  <c r="BC67" i="27"/>
  <c r="AV64" i="27"/>
  <c r="BI34" i="27"/>
  <c r="BI50" i="28"/>
  <c r="BI67" i="28" s="1"/>
  <c r="BH64" i="27"/>
  <c r="BI10" i="27"/>
  <c r="BI67" i="27" s="1"/>
  <c r="Z50" i="28"/>
  <c r="BC43" i="28"/>
  <c r="BC67" i="28" s="1"/>
  <c r="AS77" i="28" l="1"/>
  <c r="AS81" i="28" s="1"/>
  <c r="AS77" i="27"/>
  <c r="AS76" i="27"/>
  <c r="AS80" i="28"/>
  <c r="AS79" i="28"/>
  <c r="AA60" i="28"/>
  <c r="AS82" i="28" l="1"/>
  <c r="AS83" i="28" s="1"/>
  <c r="AS80" i="27"/>
  <c r="AS79" i="27"/>
  <c r="AS81" i="27"/>
  <c r="AS82" i="27" l="1"/>
  <c r="AS83" i="27" s="1"/>
</calcChain>
</file>

<file path=xl/sharedStrings.xml><?xml version="1.0" encoding="utf-8"?>
<sst xmlns="http://schemas.openxmlformats.org/spreadsheetml/2006/main" count="879" uniqueCount="230">
  <si>
    <t>会場番号</t>
    <rPh sb="0" eb="2">
      <t>カイジョウ</t>
    </rPh>
    <rPh sb="2" eb="4">
      <t>バンゴウ</t>
    </rPh>
    <phoneticPr fontId="1"/>
  </si>
  <si>
    <t>貴団体名</t>
    <rPh sb="0" eb="1">
      <t>キ</t>
    </rPh>
    <rPh sb="1" eb="3">
      <t>ダンタイ</t>
    </rPh>
    <rPh sb="3" eb="4">
      <t>ナ</t>
    </rPh>
    <phoneticPr fontId="1"/>
  </si>
  <si>
    <t>コード</t>
  </si>
  <si>
    <t>５級</t>
    <phoneticPr fontId="4"/>
  </si>
  <si>
    <t>６級</t>
    <phoneticPr fontId="4"/>
  </si>
  <si>
    <t>準２級</t>
  </si>
  <si>
    <t>３級</t>
  </si>
  <si>
    <t>４級</t>
  </si>
  <si>
    <t>５級</t>
  </si>
  <si>
    <t>６級</t>
  </si>
  <si>
    <t>７級</t>
  </si>
  <si>
    <t>８級</t>
  </si>
  <si>
    <t>９級</t>
  </si>
  <si>
    <t>１０級</t>
  </si>
  <si>
    <t>シリーズ</t>
    <phoneticPr fontId="1"/>
  </si>
  <si>
    <t>書籍名</t>
    <rPh sb="0" eb="2">
      <t>ショセキ</t>
    </rPh>
    <rPh sb="2" eb="3">
      <t>ナ</t>
    </rPh>
    <phoneticPr fontId="1"/>
  </si>
  <si>
    <t>注文</t>
    <rPh sb="0" eb="2">
      <t>チュウモン</t>
    </rPh>
    <phoneticPr fontId="1"/>
  </si>
  <si>
    <t>税込
価格</t>
    <rPh sb="0" eb="2">
      <t>ゼイコミ</t>
    </rPh>
    <rPh sb="3" eb="5">
      <t>カカク</t>
    </rPh>
    <phoneticPr fontId="4"/>
  </si>
  <si>
    <t>注文ご担当者名</t>
    <rPh sb="0" eb="2">
      <t>チュウモン</t>
    </rPh>
    <rPh sb="3" eb="5">
      <t>タントウ</t>
    </rPh>
    <rPh sb="5" eb="6">
      <t>シャ</t>
    </rPh>
    <rPh sb="6" eb="7">
      <t>ナ</t>
    </rPh>
    <phoneticPr fontId="1"/>
  </si>
  <si>
    <t>TEL</t>
    <phoneticPr fontId="1"/>
  </si>
  <si>
    <t>FAX</t>
    <phoneticPr fontId="1"/>
  </si>
  <si>
    <t>送付先TEL</t>
    <rPh sb="0" eb="2">
      <t>ソウフ</t>
    </rPh>
    <rPh sb="2" eb="3">
      <t>サキ</t>
    </rPh>
    <phoneticPr fontId="1"/>
  </si>
  <si>
    <t>送付先名(団体名)</t>
    <rPh sb="0" eb="2">
      <t>ソウフ</t>
    </rPh>
    <rPh sb="2" eb="3">
      <t>サキ</t>
    </rPh>
    <rPh sb="3" eb="4">
      <t>ナ</t>
    </rPh>
    <rPh sb="5" eb="7">
      <t>ダンタイ</t>
    </rPh>
    <rPh sb="7" eb="8">
      <t>ナ</t>
    </rPh>
    <phoneticPr fontId="1"/>
  </si>
  <si>
    <t>２級</t>
    <phoneticPr fontId="4"/>
  </si>
  <si>
    <t>改訂三版</t>
    <phoneticPr fontId="4"/>
  </si>
  <si>
    <t>準２級</t>
    <phoneticPr fontId="4"/>
  </si>
  <si>
    <t>改訂二版</t>
  </si>
  <si>
    <t>３級</t>
    <phoneticPr fontId="4"/>
  </si>
  <si>
    <t>４級</t>
    <phoneticPr fontId="4"/>
  </si>
  <si>
    <t>７級</t>
    <phoneticPr fontId="4"/>
  </si>
  <si>
    <t>８級</t>
    <phoneticPr fontId="4"/>
  </si>
  <si>
    <t>９級</t>
    <phoneticPr fontId="4"/>
  </si>
  <si>
    <t>１０級</t>
    <phoneticPr fontId="4"/>
  </si>
  <si>
    <t>８級　　</t>
  </si>
  <si>
    <t>９級　</t>
  </si>
  <si>
    <t>１０級　</t>
  </si>
  <si>
    <t>１/準１級　</t>
    <phoneticPr fontId="1"/>
  </si>
  <si>
    <t>２級　　　</t>
  </si>
  <si>
    <t>改訂版</t>
    <phoneticPr fontId="4"/>
  </si>
  <si>
    <t>改訂版</t>
    <rPh sb="2" eb="3">
      <t>ハン</t>
    </rPh>
    <phoneticPr fontId="4"/>
  </si>
  <si>
    <t>準２級</t>
    <rPh sb="2" eb="3">
      <t>キュウ</t>
    </rPh>
    <phoneticPr fontId="4"/>
  </si>
  <si>
    <t>献本</t>
    <rPh sb="0" eb="2">
      <t>ケンポン</t>
    </rPh>
    <phoneticPr fontId="1"/>
  </si>
  <si>
    <t>四字熟語辞典　第二版</t>
    <rPh sb="2" eb="4">
      <t>ジュクゴ</t>
    </rPh>
    <rPh sb="4" eb="6">
      <t>ジテン</t>
    </rPh>
    <phoneticPr fontId="4"/>
  </si>
  <si>
    <r>
      <t xml:space="preserve">辞典
</t>
    </r>
    <r>
      <rPr>
        <sz val="8"/>
        <rFont val="ＭＳ Ｐゴシック"/>
        <family val="3"/>
        <charset val="128"/>
      </rPr>
      <t>(サイズ：B6)</t>
    </r>
    <phoneticPr fontId="4"/>
  </si>
  <si>
    <r>
      <t xml:space="preserve">漢検要覧
</t>
    </r>
    <r>
      <rPr>
        <sz val="8"/>
        <rFont val="ＭＳ Ｐゴシック"/>
        <family val="3"/>
        <charset val="128"/>
      </rPr>
      <t>(サイズ：A5)</t>
    </r>
    <rPh sb="0" eb="2">
      <t>カンケン</t>
    </rPh>
    <rPh sb="2" eb="4">
      <t>ヨウラン</t>
    </rPh>
    <phoneticPr fontId="4"/>
  </si>
  <si>
    <r>
      <t xml:space="preserve">漢検
漢字学習
ステップ
</t>
    </r>
    <r>
      <rPr>
        <sz val="8"/>
        <rFont val="ＭＳ Ｐゴシック"/>
        <family val="3"/>
        <charset val="128"/>
      </rPr>
      <t>(サイズ：A5)</t>
    </r>
    <rPh sb="0" eb="2">
      <t>カンケン</t>
    </rPh>
    <rPh sb="3" eb="5">
      <t>カンジ</t>
    </rPh>
    <rPh sb="5" eb="7">
      <t>ガクシュウ</t>
    </rPh>
    <phoneticPr fontId="4"/>
  </si>
  <si>
    <r>
      <rPr>
        <sz val="9"/>
        <rFont val="ＭＳ Ｐゴシック"/>
        <family val="3"/>
        <charset val="128"/>
      </rPr>
      <t>漢検
分野別
問題集</t>
    </r>
    <r>
      <rPr>
        <sz val="10"/>
        <rFont val="ＭＳ Ｐゴシック"/>
        <family val="3"/>
        <charset val="128"/>
      </rPr>
      <t xml:space="preserve">
</t>
    </r>
    <r>
      <rPr>
        <sz val="8"/>
        <rFont val="ＭＳ Ｐゴシック"/>
        <family val="3"/>
        <charset val="128"/>
      </rPr>
      <t>(サイズ：A5)</t>
    </r>
    <rPh sb="0" eb="2">
      <t>カンケン</t>
    </rPh>
    <rPh sb="7" eb="9">
      <t>モンダイ</t>
    </rPh>
    <rPh sb="9" eb="10">
      <t>シュウ</t>
    </rPh>
    <phoneticPr fontId="4"/>
  </si>
  <si>
    <r>
      <t xml:space="preserve">漢検
ハンディ
漢字学習
</t>
    </r>
    <r>
      <rPr>
        <sz val="8"/>
        <rFont val="ＭＳ Ｐゴシック"/>
        <family val="3"/>
        <charset val="128"/>
      </rPr>
      <t>(サイズ：新書判)</t>
    </r>
    <rPh sb="0" eb="2">
      <t>カンケン</t>
    </rPh>
    <rPh sb="8" eb="10">
      <t>カンジ</t>
    </rPh>
    <rPh sb="10" eb="12">
      <t>ガクシュウ</t>
    </rPh>
    <rPh sb="18" eb="20">
      <t>シンショ</t>
    </rPh>
    <rPh sb="20" eb="21">
      <t>バン</t>
    </rPh>
    <phoneticPr fontId="1"/>
  </si>
  <si>
    <r>
      <t xml:space="preserve">漢検
実力完成
ドリル
ステージ
</t>
    </r>
    <r>
      <rPr>
        <sz val="8"/>
        <rFont val="ＭＳ Ｐゴシック"/>
        <family val="3"/>
        <charset val="128"/>
      </rPr>
      <t>(サイズ：A5)</t>
    </r>
    <rPh sb="0" eb="2">
      <t>カンケン</t>
    </rPh>
    <rPh sb="3" eb="5">
      <t>ジツリョク</t>
    </rPh>
    <rPh sb="5" eb="7">
      <t>カンセイ</t>
    </rPh>
    <phoneticPr fontId="1"/>
  </si>
  <si>
    <t>↓送付先がご登録住所と異なる場合のみご記入ください。(請求書は登録の住所にお送りします。)</t>
    <rPh sb="1" eb="3">
      <t>ソウフ</t>
    </rPh>
    <rPh sb="3" eb="4">
      <t>サキ</t>
    </rPh>
    <rPh sb="6" eb="8">
      <t>トウロク</t>
    </rPh>
    <rPh sb="8" eb="10">
      <t>ジュウショ</t>
    </rPh>
    <rPh sb="11" eb="12">
      <t>コト</t>
    </rPh>
    <rPh sb="14" eb="16">
      <t>バアイ</t>
    </rPh>
    <rPh sb="19" eb="21">
      <t>キニュウ</t>
    </rPh>
    <rPh sb="27" eb="30">
      <t>セイキュウショ</t>
    </rPh>
    <rPh sb="31" eb="33">
      <t>トウロク</t>
    </rPh>
    <rPh sb="34" eb="36">
      <t>ジュウショ</t>
    </rPh>
    <rPh sb="38" eb="39">
      <t>オク</t>
    </rPh>
    <phoneticPr fontId="1"/>
  </si>
  <si>
    <t>冊</t>
    <rPh sb="0" eb="1">
      <t>サツ</t>
    </rPh>
    <phoneticPr fontId="1"/>
  </si>
  <si>
    <t>合計冊数</t>
    <rPh sb="0" eb="2">
      <t>ゴウケイ</t>
    </rPh>
    <rPh sb="2" eb="4">
      <t>サッスウ</t>
    </rPh>
    <phoneticPr fontId="1"/>
  </si>
  <si>
    <t>円</t>
    <rPh sb="0" eb="1">
      <t>エン</t>
    </rPh>
    <phoneticPr fontId="1"/>
  </si>
  <si>
    <t>協会使用欄</t>
    <rPh sb="0" eb="2">
      <t>キョウカイ</t>
    </rPh>
    <rPh sb="2" eb="4">
      <t>シヨウ</t>
    </rPh>
    <rPh sb="4" eb="5">
      <t>ラン</t>
    </rPh>
    <phoneticPr fontId="1"/>
  </si>
  <si>
    <t>冊数</t>
    <rPh sb="0" eb="2">
      <t>サッスウ</t>
    </rPh>
    <phoneticPr fontId="1"/>
  </si>
  <si>
    <t>２～１０級対応</t>
    <rPh sb="4" eb="5">
      <t>キュウ</t>
    </rPh>
    <rPh sb="5" eb="7">
      <t>タイオウ</t>
    </rPh>
    <phoneticPr fontId="4"/>
  </si>
  <si>
    <t>さわって！あそんで！みんなの漢字</t>
    <rPh sb="14" eb="16">
      <t>カンジ</t>
    </rPh>
    <phoneticPr fontId="4"/>
  </si>
  <si>
    <t>１/準１級対応</t>
    <rPh sb="2" eb="3">
      <t>ジュン</t>
    </rPh>
    <rPh sb="4" eb="5">
      <t>キュウ</t>
    </rPh>
    <rPh sb="5" eb="7">
      <t>タイオウ</t>
    </rPh>
    <phoneticPr fontId="4"/>
  </si>
  <si>
    <r>
      <t xml:space="preserve">いちまると
はじめよう！
わくわく漢検
</t>
    </r>
    <r>
      <rPr>
        <sz val="8"/>
        <rFont val="ＭＳ Ｐゴシック"/>
        <family val="3"/>
        <charset val="128"/>
      </rPr>
      <t>(サイズ：A5変型)</t>
    </r>
    <rPh sb="17" eb="19">
      <t>カンケン</t>
    </rPh>
    <rPh sb="27" eb="29">
      <t>ヘンケイ</t>
    </rPh>
    <phoneticPr fontId="1"/>
  </si>
  <si>
    <t>送付先ご担当者名</t>
    <rPh sb="0" eb="2">
      <t>ソウフ</t>
    </rPh>
    <rPh sb="2" eb="3">
      <t>サキ</t>
    </rPh>
    <rPh sb="4" eb="6">
      <t>タントウ</t>
    </rPh>
    <rPh sb="6" eb="7">
      <t>シャ</t>
    </rPh>
    <rPh sb="7" eb="8">
      <t>ナ</t>
    </rPh>
    <phoneticPr fontId="1"/>
  </si>
  <si>
    <t>漢検漢字辞典　第二版</t>
    <rPh sb="0" eb="2">
      <t>カンケン</t>
    </rPh>
    <rPh sb="4" eb="6">
      <t>ジテン</t>
    </rPh>
    <rPh sb="7" eb="8">
      <t>ダイ</t>
    </rPh>
    <rPh sb="8" eb="10">
      <t>ニハン</t>
    </rPh>
    <phoneticPr fontId="4"/>
  </si>
  <si>
    <r>
      <t>漢検 
実物大過去問
本番チャレンジ！
(サイズ：B5
B4二つ折り)</t>
    </r>
    <r>
      <rPr>
        <b/>
        <sz val="10"/>
        <rFont val="ＭＳ Ｐゴシック"/>
        <family val="3"/>
        <charset val="128"/>
      </rPr>
      <t/>
    </r>
    <rPh sb="4" eb="6">
      <t>ジツブツ</t>
    </rPh>
    <rPh sb="6" eb="7">
      <t>ダイ</t>
    </rPh>
    <rPh sb="7" eb="9">
      <t>カコ</t>
    </rPh>
    <rPh sb="11" eb="13">
      <t>ホンバン</t>
    </rPh>
    <rPh sb="30" eb="31">
      <t>フタ</t>
    </rPh>
    <rPh sb="32" eb="33">
      <t>オ</t>
    </rPh>
    <phoneticPr fontId="4"/>
  </si>
  <si>
    <t xml:space="preserve">精選演習 </t>
  </si>
  <si>
    <t>送付先住所　</t>
    <rPh sb="0" eb="2">
      <t>ソウフ</t>
    </rPh>
    <rPh sb="2" eb="3">
      <t>サキ</t>
    </rPh>
    <rPh sb="3" eb="5">
      <t>ジュウショ</t>
    </rPh>
    <phoneticPr fontId="1"/>
  </si>
  <si>
    <t>□希望する</t>
  </si>
  <si>
    <r>
      <t xml:space="preserve">漢検 
過去問題集
</t>
    </r>
    <r>
      <rPr>
        <sz val="8"/>
        <rFont val="ＭＳ Ｐゴシック"/>
        <family val="3"/>
        <charset val="128"/>
      </rPr>
      <t>(サイズ：A5)</t>
    </r>
    <rPh sb="4" eb="6">
      <t>カコ</t>
    </rPh>
    <rPh sb="6" eb="8">
      <t>モンダイ</t>
    </rPh>
    <rPh sb="8" eb="9">
      <t>シュウ</t>
    </rPh>
    <phoneticPr fontId="4"/>
  </si>
  <si>
    <t>シリーズ</t>
  </si>
  <si>
    <t>その他</t>
    <rPh sb="2" eb="3">
      <t>タ</t>
    </rPh>
    <phoneticPr fontId="1"/>
  </si>
  <si>
    <r>
      <t xml:space="preserve">文章力
ステップ
</t>
    </r>
    <r>
      <rPr>
        <sz val="8"/>
        <rFont val="ＭＳ Ｐゴシック"/>
        <family val="3"/>
        <charset val="128"/>
      </rPr>
      <t>（サイズ：B5）</t>
    </r>
    <rPh sb="0" eb="3">
      <t>ブンショウリョク</t>
    </rPh>
    <phoneticPr fontId="1"/>
  </si>
  <si>
    <r>
      <t xml:space="preserve">文章検
公式テキスト
</t>
    </r>
    <r>
      <rPr>
        <sz val="8"/>
        <rFont val="ＭＳ Ｐゴシック"/>
        <family val="3"/>
        <charset val="128"/>
      </rPr>
      <t>（サイズ：B5）</t>
    </r>
    <rPh sb="0" eb="2">
      <t>ブンショウ</t>
    </rPh>
    <rPh sb="2" eb="3">
      <t>ケン</t>
    </rPh>
    <rPh sb="4" eb="6">
      <t>コウシキ</t>
    </rPh>
    <phoneticPr fontId="1"/>
  </si>
  <si>
    <t>マンガで体験！にっぽんのカイシャ</t>
    <rPh sb="4" eb="6">
      <t>タイケン</t>
    </rPh>
    <phoneticPr fontId="4"/>
  </si>
  <si>
    <t>必ずご確認
ください！→</t>
    <rPh sb="0" eb="1">
      <t>カナラ</t>
    </rPh>
    <rPh sb="3" eb="5">
      <t>カクニン</t>
    </rPh>
    <phoneticPr fontId="1"/>
  </si>
  <si>
    <t>四字熟語辞典</t>
    <rPh sb="2" eb="4">
      <t>ジュクゴ</t>
    </rPh>
    <rPh sb="4" eb="6">
      <t>ジテン</t>
    </rPh>
    <phoneticPr fontId="4"/>
  </si>
  <si>
    <t>漢検漢字辞典</t>
    <rPh sb="0" eb="2">
      <t>カンケン</t>
    </rPh>
    <rPh sb="4" eb="6">
      <t>ジテン</t>
    </rPh>
    <phoneticPr fontId="4"/>
  </si>
  <si>
    <t>注文+献本</t>
    <rPh sb="0" eb="2">
      <t>チュウモン</t>
    </rPh>
    <rPh sb="3" eb="5">
      <t>ケンポン</t>
    </rPh>
    <phoneticPr fontId="1"/>
  </si>
  <si>
    <r>
      <rPr>
        <sz val="8"/>
        <color indexed="13"/>
        <rFont val="ＭＳ Ｐゴシック"/>
        <family val="3"/>
        <charset val="128"/>
      </rPr>
      <t xml:space="preserve">漢検 漢字学習
ステップ </t>
    </r>
    <r>
      <rPr>
        <b/>
        <sz val="8"/>
        <color indexed="13"/>
        <rFont val="ＭＳ Ｐゴシック"/>
        <family val="3"/>
        <charset val="128"/>
      </rPr>
      <t xml:space="preserve"> ワイド版</t>
    </r>
    <r>
      <rPr>
        <sz val="7.5"/>
        <color indexed="13"/>
        <rFont val="ＭＳ Ｐゴシック"/>
        <family val="3"/>
        <charset val="128"/>
      </rPr>
      <t xml:space="preserve">
</t>
    </r>
    <r>
      <rPr>
        <sz val="8"/>
        <color indexed="13"/>
        <rFont val="ＭＳ Ｐゴシック"/>
        <family val="3"/>
        <charset val="128"/>
      </rPr>
      <t>（サイズ：B5）</t>
    </r>
    <rPh sb="0" eb="2">
      <t>カンケン</t>
    </rPh>
    <phoneticPr fontId="1"/>
  </si>
  <si>
    <r>
      <t xml:space="preserve">漢検
１０日間でできる
練習問題
</t>
    </r>
    <r>
      <rPr>
        <sz val="8"/>
        <color indexed="13"/>
        <rFont val="ＭＳ Ｐゴシック"/>
        <family val="3"/>
        <charset val="128"/>
      </rPr>
      <t>(サイズ：A4)</t>
    </r>
    <rPh sb="0" eb="2">
      <t>カンケン</t>
    </rPh>
    <rPh sb="12" eb="14">
      <t>レンシュウ</t>
    </rPh>
    <rPh sb="14" eb="16">
      <t>モンダイ</t>
    </rPh>
    <phoneticPr fontId="4"/>
  </si>
  <si>
    <r>
      <t xml:space="preserve">文章検
公式テキスト
</t>
    </r>
    <r>
      <rPr>
        <sz val="8"/>
        <color indexed="13"/>
        <rFont val="ＭＳ Ｐゴシック"/>
        <family val="3"/>
        <charset val="128"/>
      </rPr>
      <t>（サイズ：B5）</t>
    </r>
    <rPh sb="0" eb="2">
      <t>ブンショウ</t>
    </rPh>
    <rPh sb="2" eb="3">
      <t>ケン</t>
    </rPh>
    <rPh sb="4" eb="6">
      <t>コウシキ</t>
    </rPh>
    <phoneticPr fontId="1"/>
  </si>
  <si>
    <r>
      <t xml:space="preserve">文章力
ステップ
</t>
    </r>
    <r>
      <rPr>
        <sz val="8"/>
        <color indexed="13"/>
        <rFont val="ＭＳ Ｐゴシック"/>
        <family val="3"/>
        <charset val="128"/>
      </rPr>
      <t>（サイズ：B5）</t>
    </r>
    <rPh sb="0" eb="3">
      <t>ブンショウリョク</t>
    </rPh>
    <phoneticPr fontId="1"/>
  </si>
  <si>
    <t>〈FAXでのご注文〉</t>
  </si>
  <si>
    <t>　期日までにお振り込みください。</t>
  </si>
  <si>
    <t>●銀行でのお振り込みも可能です（別途手数料がかかります）。請求書に記載の口座にお振り込みください。</t>
  </si>
  <si>
    <t>ご返品は原則受け付けておりません。</t>
  </si>
  <si>
    <t>〈送料〉</t>
  </si>
  <si>
    <t>〈宅配業者〉</t>
  </si>
  <si>
    <t>ヤマト運輸にて発送しております。</t>
  </si>
  <si>
    <t>①注文情報をご入力ください。</t>
  </si>
  <si>
    <t>③配送情報などを登録し、最終確認をして注文を確定してください。</t>
  </si>
  <si>
    <r>
      <t>※</t>
    </r>
    <r>
      <rPr>
        <sz val="10.5"/>
        <color indexed="8"/>
        <rFont val="ＭＳ Ｐゴシック"/>
        <family val="3"/>
        <charset val="128"/>
      </rPr>
      <t>のちほど当協会よりメールで、次回以降に使用するログインＩＤと仮パスワードをお送りいたします。ぜひご登録ください。</t>
    </r>
  </si>
  <si>
    <r>
      <t xml:space="preserve">漢検
分野別
問題集
</t>
    </r>
    <r>
      <rPr>
        <sz val="8"/>
        <rFont val="ＭＳ Ｐゴシック"/>
        <family val="3"/>
        <charset val="128"/>
      </rPr>
      <t>(サイズ：A5)</t>
    </r>
    <rPh sb="0" eb="2">
      <t>カンケン</t>
    </rPh>
    <rPh sb="3" eb="5">
      <t>ブンヤ</t>
    </rPh>
    <rPh sb="5" eb="6">
      <t>ベツ</t>
    </rPh>
    <rPh sb="7" eb="10">
      <t>モンダイシュウ</t>
    </rPh>
    <phoneticPr fontId="1"/>
  </si>
  <si>
    <t>さわって！</t>
    <phoneticPr fontId="4"/>
  </si>
  <si>
    <t>チャタ</t>
    <phoneticPr fontId="4"/>
  </si>
  <si>
    <t>いち絵本</t>
    <rPh sb="2" eb="4">
      <t>エホン</t>
    </rPh>
    <phoneticPr fontId="4"/>
  </si>
  <si>
    <t>書籍の注文方法</t>
    <rPh sb="0" eb="2">
      <t>ショセキ</t>
    </rPh>
    <rPh sb="3" eb="5">
      <t>チュウモン</t>
    </rPh>
    <rPh sb="5" eb="7">
      <t>ホウホウ</t>
    </rPh>
    <phoneticPr fontId="1"/>
  </si>
  <si>
    <t>　ご注文</t>
    <rPh sb="2" eb="4">
      <t>チュウモン</t>
    </rPh>
    <phoneticPr fontId="1"/>
  </si>
  <si>
    <t>〈WEBでのご注文〉</t>
    <phoneticPr fontId="1"/>
  </si>
  <si>
    <t>団体Web書籍注文サイト</t>
    <rPh sb="0" eb="2">
      <t>ダンタイ</t>
    </rPh>
    <rPh sb="5" eb="7">
      <t>ショセキ</t>
    </rPh>
    <rPh sb="7" eb="9">
      <t>チュウモン</t>
    </rPh>
    <phoneticPr fontId="1"/>
  </si>
  <si>
    <t>https://book.kanken.or.jp/</t>
    <phoneticPr fontId="1"/>
  </si>
  <si>
    <r>
      <t>②カートから「注文手続きへ」に進み、ユーザー登録を行ってください。</t>
    </r>
    <r>
      <rPr>
        <sz val="10.5"/>
        <color indexed="30"/>
        <rFont val="ＭＳ Ｐゴシック"/>
        <family val="3"/>
        <charset val="128"/>
      </rPr>
      <t>会場番号、メールアドレスが必要</t>
    </r>
    <r>
      <rPr>
        <sz val="10.5"/>
        <color indexed="8"/>
        <rFont val="ＭＳ Ｐゴシック"/>
        <family val="3"/>
        <charset val="128"/>
      </rPr>
      <t>です。</t>
    </r>
    <phoneticPr fontId="1"/>
  </si>
  <si>
    <t>① 注文書に必要事項をご記入ください。</t>
    <phoneticPr fontId="1"/>
  </si>
  <si>
    <t>　※メール添付不可。</t>
    <rPh sb="5" eb="7">
      <t>テンプ</t>
    </rPh>
    <rPh sb="7" eb="9">
      <t>フカ</t>
    </rPh>
    <phoneticPr fontId="1"/>
  </si>
  <si>
    <t>　※内容に不備がある場合や、使用期間が大幅に過ぎている注文書をご使用の場合は、出荷が遅れる可能性がございます。</t>
    <rPh sb="14" eb="16">
      <t>シヨウ</t>
    </rPh>
    <rPh sb="16" eb="18">
      <t>キカン</t>
    </rPh>
    <rPh sb="19" eb="21">
      <t>オオハバ</t>
    </rPh>
    <rPh sb="22" eb="23">
      <t>ス</t>
    </rPh>
    <rPh sb="27" eb="30">
      <t>チュウモンショ</t>
    </rPh>
    <rPh sb="32" eb="34">
      <t>シヨウ</t>
    </rPh>
    <rPh sb="35" eb="37">
      <t>バアイ</t>
    </rPh>
    <rPh sb="39" eb="41">
      <t>シュッカ</t>
    </rPh>
    <rPh sb="45" eb="48">
      <t>カノウセイ</t>
    </rPh>
    <phoneticPr fontId="1"/>
  </si>
  <si>
    <t>●請求書は注文ご担当者様宛で発行いたします。請求書の宛名変更をご希望される場合は、『備考』欄にご記入ください。</t>
    <phoneticPr fontId="1"/>
  </si>
  <si>
    <r>
      <rPr>
        <sz val="11"/>
        <color indexed="10"/>
        <rFont val="ＭＳ Ｐゴシック"/>
        <family val="3"/>
        <charset val="128"/>
      </rPr>
      <t>　※生徒の皆様への個別の請求書は対応いたしかねます。</t>
    </r>
    <r>
      <rPr>
        <sz val="11"/>
        <color theme="1"/>
        <rFont val="ＭＳ Ｐゴシック"/>
        <family val="3"/>
        <charset val="128"/>
        <scheme val="minor"/>
      </rPr>
      <t>ご了承ください。</t>
    </r>
    <phoneticPr fontId="1"/>
  </si>
  <si>
    <t>・漢字学習ステップ２級を７冊、漢字学習ステップ8級ワイド版を７冊。</t>
    <phoneticPr fontId="1"/>
  </si>
  <si>
    <t>・漢字学習ステップ２級を７冊、分野別問題集３級を７冊。</t>
    <phoneticPr fontId="1"/>
  </si>
  <si>
    <r>
      <t>⇒各シリーズ合計が10冊以上ではないため、</t>
    </r>
    <r>
      <rPr>
        <u/>
        <sz val="11"/>
        <color indexed="17"/>
        <rFont val="ＭＳ Ｐゴシック"/>
        <family val="3"/>
        <charset val="128"/>
      </rPr>
      <t>献本はおつけできません。</t>
    </r>
    <phoneticPr fontId="1"/>
  </si>
  <si>
    <t>　お支払い</t>
    <rPh sb="2" eb="4">
      <t>シハラ</t>
    </rPh>
    <phoneticPr fontId="1"/>
  </si>
  <si>
    <r>
      <t>●</t>
    </r>
    <r>
      <rPr>
        <sz val="11"/>
        <color indexed="10"/>
        <rFont val="ＭＳ Ｐゴシック"/>
        <family val="3"/>
        <charset val="128"/>
      </rPr>
      <t>請求書</t>
    </r>
    <r>
      <rPr>
        <sz val="11"/>
        <color theme="1"/>
        <rFont val="ＭＳ Ｐゴシック"/>
        <family val="3"/>
        <charset val="128"/>
        <scheme val="minor"/>
      </rPr>
      <t>は書籍の送付先に関わらず、</t>
    </r>
    <r>
      <rPr>
        <sz val="11"/>
        <color indexed="10"/>
        <rFont val="ＭＳ Ｐゴシック"/>
        <family val="3"/>
        <charset val="128"/>
      </rPr>
      <t>協会に登録されている住所へ送付</t>
    </r>
    <r>
      <rPr>
        <sz val="11"/>
        <color theme="1"/>
        <rFont val="ＭＳ Ｐゴシック"/>
        <family val="3"/>
        <charset val="128"/>
        <scheme val="minor"/>
      </rPr>
      <t>いたします。</t>
    </r>
    <rPh sb="1" eb="4">
      <t>セイキュウショ</t>
    </rPh>
    <rPh sb="5" eb="7">
      <t>ショセキ</t>
    </rPh>
    <rPh sb="8" eb="10">
      <t>ソウフ</t>
    </rPh>
    <rPh sb="10" eb="11">
      <t>サキ</t>
    </rPh>
    <rPh sb="12" eb="13">
      <t>カカ</t>
    </rPh>
    <rPh sb="17" eb="19">
      <t>キョウカイ</t>
    </rPh>
    <rPh sb="20" eb="22">
      <t>トウロク</t>
    </rPh>
    <rPh sb="27" eb="29">
      <t>ジュウショ</t>
    </rPh>
    <rPh sb="30" eb="32">
      <t>ソウフ</t>
    </rPh>
    <phoneticPr fontId="1"/>
  </si>
  <si>
    <t>　消費税</t>
    <rPh sb="1" eb="4">
      <t>ショウヒゼイ</t>
    </rPh>
    <phoneticPr fontId="1"/>
  </si>
  <si>
    <t>　お届け</t>
    <rPh sb="2" eb="3">
      <t>トド</t>
    </rPh>
    <phoneticPr fontId="1"/>
  </si>
  <si>
    <t>生徒の皆様への個別送付には対応しておりませんので、ご了承ください。</t>
    <phoneticPr fontId="1"/>
  </si>
  <si>
    <t>送料は無料です（当協会負担）。</t>
    <rPh sb="8" eb="11">
      <t>トウキョウカイ</t>
    </rPh>
    <rPh sb="11" eb="13">
      <t>フタン</t>
    </rPh>
    <phoneticPr fontId="1"/>
  </si>
  <si>
    <t>　発送日</t>
    <rPh sb="1" eb="4">
      <t>ハッソウビ</t>
    </rPh>
    <phoneticPr fontId="1"/>
  </si>
  <si>
    <t>●AM11:00までのご注文 ⇒ 当日出荷</t>
    <phoneticPr fontId="1"/>
  </si>
  <si>
    <t>●AM11:01以降のご注文 ⇒ 翌日出荷</t>
    <phoneticPr fontId="1"/>
  </si>
  <si>
    <t>　返品・交換</t>
    <rPh sb="1" eb="3">
      <t>ヘンピン</t>
    </rPh>
    <rPh sb="4" eb="6">
      <t>コウカン</t>
    </rPh>
    <phoneticPr fontId="1"/>
  </si>
  <si>
    <t>※乱丁・落丁本はお取り替えいたします。</t>
    <phoneticPr fontId="1"/>
  </si>
  <si>
    <t>文章検
過去問題集
Vol.2
（サイズ：B5）</t>
    <rPh sb="0" eb="2">
      <t>ブンショウ</t>
    </rPh>
    <rPh sb="2" eb="3">
      <t>ケン</t>
    </rPh>
    <rPh sb="4" eb="6">
      <t>カコ</t>
    </rPh>
    <rPh sb="6" eb="8">
      <t>モンダイ</t>
    </rPh>
    <rPh sb="8" eb="9">
      <t>シュウ</t>
    </rPh>
    <phoneticPr fontId="1"/>
  </si>
  <si>
    <t>※土日祝日・年末年始を除く。　　※冊数によっては着日指定ができません。</t>
    <rPh sb="17" eb="19">
      <t>サツスウ</t>
    </rPh>
    <rPh sb="24" eb="25">
      <t>チャク</t>
    </rPh>
    <rPh sb="25" eb="26">
      <t>ビ</t>
    </rPh>
    <rPh sb="26" eb="28">
      <t>シテイ</t>
    </rPh>
    <phoneticPr fontId="1"/>
  </si>
  <si>
    <t>Ｖｏｌ．２</t>
  </si>
  <si>
    <r>
      <t xml:space="preserve">合計金額
</t>
    </r>
    <r>
      <rPr>
        <sz val="4.5"/>
        <rFont val="ＭＳ Ｐゴシック"/>
        <family val="3"/>
        <charset val="128"/>
      </rPr>
      <t>(</t>
    </r>
    <r>
      <rPr>
        <b/>
        <sz val="7"/>
        <color indexed="10"/>
        <rFont val="ＭＳ Ｐゴシック"/>
        <family val="3"/>
        <charset val="128"/>
      </rPr>
      <t>10</t>
    </r>
    <r>
      <rPr>
        <sz val="6"/>
        <color indexed="10"/>
        <rFont val="ＭＳ Ｐゴシック"/>
        <family val="3"/>
        <charset val="128"/>
      </rPr>
      <t>%</t>
    </r>
    <r>
      <rPr>
        <sz val="4.5"/>
        <rFont val="ＭＳ Ｐゴシック"/>
        <family val="3"/>
        <charset val="128"/>
      </rPr>
      <t>税込価格)</t>
    </r>
    <rPh sb="0" eb="2">
      <t>ゴウケイ</t>
    </rPh>
    <rPh sb="2" eb="4">
      <t>キンガク</t>
    </rPh>
    <rPh sb="9" eb="11">
      <t>ゼイコミ</t>
    </rPh>
    <rPh sb="11" eb="13">
      <t>カカク</t>
    </rPh>
    <phoneticPr fontId="1"/>
  </si>
  <si>
    <r>
      <t>⇒同シリーズのご注文が10冊以上のため、</t>
    </r>
    <r>
      <rPr>
        <u/>
        <sz val="11"/>
        <color indexed="17"/>
        <rFont val="ＭＳ Ｐゴシック"/>
        <family val="3"/>
        <charset val="128"/>
      </rPr>
      <t>漢字学習ステップ（ワイド版も含む）の中から</t>
    </r>
    <r>
      <rPr>
        <sz val="11"/>
        <color indexed="17"/>
        <rFont val="ＭＳ Ｐゴシック"/>
        <family val="3"/>
        <charset val="128"/>
      </rPr>
      <t>1冊献本が可能。</t>
    </r>
    <phoneticPr fontId="1"/>
  </si>
  <si>
    <r>
      <t>②</t>
    </r>
    <r>
      <rPr>
        <b/>
        <sz val="22"/>
        <color indexed="8"/>
        <rFont val="ＭＳ Ｐゴシック"/>
        <family val="3"/>
        <charset val="128"/>
      </rPr>
      <t>075-532-1110</t>
    </r>
    <r>
      <rPr>
        <sz val="11"/>
        <color theme="1"/>
        <rFont val="ＭＳ Ｐゴシック"/>
        <family val="3"/>
        <charset val="128"/>
        <scheme val="minor"/>
      </rPr>
      <t>へFAXでお送りください。</t>
    </r>
    <phoneticPr fontId="1"/>
  </si>
  <si>
    <r>
      <t>（例） 本体価格1,000円＋消費税10%＝税込価格1,100円　　　</t>
    </r>
    <r>
      <rPr>
        <sz val="8"/>
        <color indexed="8"/>
        <rFont val="ＭＳ Ｐゴシック"/>
        <family val="3"/>
        <charset val="128"/>
      </rPr>
      <t>※　2019年10月より</t>
    </r>
    <rPh sb="41" eb="42">
      <t>ネン</t>
    </rPh>
    <rPh sb="44" eb="45">
      <t>ガツ</t>
    </rPh>
    <phoneticPr fontId="1"/>
  </si>
  <si>
    <t>改訂四版</t>
  </si>
  <si>
    <t>改訂三版</t>
  </si>
  <si>
    <t>改訂二版</t>
    <rPh sb="2" eb="3">
      <t>ニ</t>
    </rPh>
    <rPh sb="3" eb="4">
      <t>バン</t>
    </rPh>
    <phoneticPr fontId="4"/>
  </si>
  <si>
    <r>
      <t xml:space="preserve">文章検
過去問題集
</t>
    </r>
    <r>
      <rPr>
        <sz val="8"/>
        <rFont val="ＭＳ Ｐゴシック"/>
        <family val="3"/>
        <charset val="128"/>
      </rPr>
      <t>（サイズ：B5）</t>
    </r>
    <rPh sb="0" eb="2">
      <t>ブンショウ</t>
    </rPh>
    <rPh sb="2" eb="3">
      <t>ケン</t>
    </rPh>
    <rPh sb="4" eb="6">
      <t>カコ</t>
    </rPh>
    <rPh sb="6" eb="8">
      <t>モンダイ</t>
    </rPh>
    <rPh sb="8" eb="9">
      <t>シュウ</t>
    </rPh>
    <phoneticPr fontId="1"/>
  </si>
  <si>
    <t>改訂二版</t>
    <phoneticPr fontId="4"/>
  </si>
  <si>
    <r>
      <rPr>
        <sz val="8"/>
        <rFont val="ＭＳ Ｐゴシック"/>
        <family val="3"/>
        <charset val="128"/>
      </rPr>
      <t>３/準２/２級　</t>
    </r>
    <r>
      <rPr>
        <sz val="6"/>
        <rFont val="ＭＳ Ｐゴシック"/>
        <family val="3"/>
        <charset val="128"/>
      </rPr>
      <t>改訂二版</t>
    </r>
    <rPh sb="8" eb="10">
      <t>カイテイ</t>
    </rPh>
    <rPh sb="10" eb="11">
      <t>ニ</t>
    </rPh>
    <rPh sb="11" eb="12">
      <t>ハン</t>
    </rPh>
    <phoneticPr fontId="4"/>
  </si>
  <si>
    <r>
      <rPr>
        <sz val="8"/>
        <rFont val="ＭＳ Ｐゴシック"/>
        <family val="3"/>
        <charset val="128"/>
      </rPr>
      <t xml:space="preserve">５/４/３級　　 </t>
    </r>
    <r>
      <rPr>
        <sz val="6"/>
        <rFont val="ＭＳ Ｐゴシック"/>
        <family val="3"/>
        <charset val="128"/>
      </rPr>
      <t>改訂二版</t>
    </r>
    <rPh sb="9" eb="11">
      <t>カイテイ</t>
    </rPh>
    <rPh sb="11" eb="12">
      <t>ニ</t>
    </rPh>
    <rPh sb="12" eb="13">
      <t>ハン</t>
    </rPh>
    <phoneticPr fontId="4"/>
  </si>
  <si>
    <t>7級　　</t>
    <phoneticPr fontId="69"/>
  </si>
  <si>
    <r>
      <rPr>
        <sz val="8"/>
        <color indexed="13"/>
        <rFont val="ＭＳ Ｐゴシック"/>
        <family val="3"/>
        <charset val="128"/>
      </rPr>
      <t>漢検 漢字学習
トレーニング
＜漢トレ＞
(サイズ：B5)</t>
    </r>
    <rPh sb="16" eb="17">
      <t>カン</t>
    </rPh>
    <phoneticPr fontId="4"/>
  </si>
  <si>
    <t>３/準２/２級</t>
    <phoneticPr fontId="4"/>
  </si>
  <si>
    <t>５/４/３級</t>
    <phoneticPr fontId="4"/>
  </si>
  <si>
    <r>
      <rPr>
        <b/>
        <sz val="7"/>
        <rFont val="ＭＳ Ｐゴシック"/>
        <family val="3"/>
        <charset val="128"/>
      </rPr>
      <t>［NEW］</t>
    </r>
    <r>
      <rPr>
        <b/>
        <sz val="5"/>
        <rFont val="ＭＳ Ｐゴシック"/>
        <family val="3"/>
        <charset val="128"/>
      </rPr>
      <t xml:space="preserve"> </t>
    </r>
    <r>
      <rPr>
        <sz val="6"/>
        <rFont val="ＭＳ Ｐゴシック"/>
        <family val="3"/>
        <charset val="128"/>
      </rPr>
      <t>２～１０級対応　改訂版</t>
    </r>
    <rPh sb="10" eb="11">
      <t>キュウ</t>
    </rPh>
    <rPh sb="11" eb="13">
      <t>タイオウ</t>
    </rPh>
    <rPh sb="14" eb="17">
      <t>カイテイバン</t>
    </rPh>
    <phoneticPr fontId="4"/>
  </si>
  <si>
    <t>●●●●●</t>
  </si>
  <si>
    <t>●●●●●●●●●</t>
  </si>
  <si>
    <t>●●-●●●-●●●●</t>
  </si>
  <si>
    <r>
      <t>※商品が届きましたら、注文した商品に間違いがないかご確認ください。万が一、</t>
    </r>
    <r>
      <rPr>
        <sz val="11"/>
        <color rgb="FFFF0000"/>
        <rFont val="ＭＳ Ｐゴシック"/>
        <family val="3"/>
        <charset val="128"/>
        <scheme val="minor"/>
      </rPr>
      <t>お届けした商品に数量不足や間違いが</t>
    </r>
    <rPh sb="1" eb="3">
      <t>ショウヒン</t>
    </rPh>
    <rPh sb="4" eb="5">
      <t>トド</t>
    </rPh>
    <rPh sb="11" eb="13">
      <t>チュウモン</t>
    </rPh>
    <rPh sb="15" eb="17">
      <t>ショウヒン</t>
    </rPh>
    <rPh sb="18" eb="20">
      <t>マチガ</t>
    </rPh>
    <rPh sb="26" eb="28">
      <t>カクニン</t>
    </rPh>
    <rPh sb="33" eb="34">
      <t>マン</t>
    </rPh>
    <rPh sb="35" eb="36">
      <t>イチ</t>
    </rPh>
    <rPh sb="38" eb="39">
      <t>トド</t>
    </rPh>
    <rPh sb="42" eb="44">
      <t>ショウヒン</t>
    </rPh>
    <rPh sb="45" eb="47">
      <t>スウリョウ</t>
    </rPh>
    <rPh sb="47" eb="49">
      <t>フソク</t>
    </rPh>
    <rPh sb="50" eb="52">
      <t>マチガ</t>
    </rPh>
    <phoneticPr fontId="32"/>
  </si>
  <si>
    <r>
      <t>　　</t>
    </r>
    <r>
      <rPr>
        <sz val="11"/>
        <color rgb="FFFF0000"/>
        <rFont val="ＭＳ Ｐゴシック"/>
        <family val="3"/>
        <charset val="128"/>
        <scheme val="minor"/>
      </rPr>
      <t>ございましたら、</t>
    </r>
    <r>
      <rPr>
        <u val="double"/>
        <sz val="11"/>
        <color rgb="FFFF0000"/>
        <rFont val="ＭＳ Ｐゴシック"/>
        <family val="3"/>
        <charset val="128"/>
        <scheme val="minor"/>
      </rPr>
      <t>到着後５日以内</t>
    </r>
    <r>
      <rPr>
        <sz val="11"/>
        <color rgb="FFFF0000"/>
        <rFont val="ＭＳ Ｐゴシック"/>
        <family val="3"/>
        <charset val="128"/>
        <scheme val="minor"/>
      </rPr>
      <t>に当協会までご連絡ください。</t>
    </r>
    <rPh sb="10" eb="12">
      <t>トウチャク</t>
    </rPh>
    <rPh sb="12" eb="13">
      <t>ゴ</t>
    </rPh>
    <rPh sb="14" eb="15">
      <t>カ</t>
    </rPh>
    <rPh sb="15" eb="17">
      <t>イナイ</t>
    </rPh>
    <rPh sb="18" eb="19">
      <t>トウ</t>
    </rPh>
    <rPh sb="19" eb="21">
      <t>キョウカイ</t>
    </rPh>
    <rPh sb="24" eb="26">
      <t>レンラク</t>
    </rPh>
    <phoneticPr fontId="32"/>
  </si>
  <si>
    <t>本体価格に消費税が加算されます。</t>
    <phoneticPr fontId="32"/>
  </si>
  <si>
    <t>●●●●●●●●</t>
    <phoneticPr fontId="69"/>
  </si>
  <si>
    <r>
      <rPr>
        <sz val="8"/>
        <rFont val="ＭＳ Ｐゴシック"/>
        <family val="3"/>
        <charset val="128"/>
      </rPr>
      <t xml:space="preserve">漢検 漢字学習
ステップ </t>
    </r>
    <r>
      <rPr>
        <b/>
        <sz val="8"/>
        <rFont val="ＭＳ Ｐゴシック"/>
        <family val="3"/>
        <charset val="128"/>
      </rPr>
      <t xml:space="preserve"> ワイド版</t>
    </r>
    <r>
      <rPr>
        <sz val="7.5"/>
        <rFont val="ＭＳ Ｐゴシック"/>
        <family val="3"/>
        <charset val="128"/>
      </rPr>
      <t xml:space="preserve">
</t>
    </r>
    <r>
      <rPr>
        <sz val="8"/>
        <rFont val="ＭＳ Ｐゴシック"/>
        <family val="3"/>
        <charset val="128"/>
      </rPr>
      <t>（サイズ：B5）</t>
    </r>
    <rPh sb="0" eb="2">
      <t>カンケン</t>
    </rPh>
    <phoneticPr fontId="1"/>
  </si>
  <si>
    <r>
      <t xml:space="preserve">漢検
１０日間でできる
練習問題
</t>
    </r>
    <r>
      <rPr>
        <sz val="8"/>
        <rFont val="ＭＳ Ｐゴシック"/>
        <family val="3"/>
        <charset val="128"/>
      </rPr>
      <t>(サイズ：A4)</t>
    </r>
    <rPh sb="0" eb="2">
      <t>カンケン</t>
    </rPh>
    <rPh sb="12" eb="14">
      <t>レンシュウ</t>
    </rPh>
    <rPh sb="14" eb="16">
      <t>モンダイ</t>
    </rPh>
    <phoneticPr fontId="4"/>
  </si>
  <si>
    <r>
      <rPr>
        <sz val="8.5"/>
        <rFont val="ＭＳ Ｐゴシック"/>
        <family val="3"/>
        <charset val="128"/>
      </rPr>
      <t>漢検 漢字学習
トレーニング</t>
    </r>
    <r>
      <rPr>
        <sz val="6"/>
        <rFont val="ＭＳ Ｐゴシック"/>
        <family val="3"/>
        <charset val="128"/>
      </rPr>
      <t>＜漢トレ＞</t>
    </r>
    <r>
      <rPr>
        <sz val="8"/>
        <rFont val="ＭＳ Ｐゴシック"/>
        <family val="3"/>
        <charset val="128"/>
      </rPr>
      <t xml:space="preserve">
(サイズ：B5)</t>
    </r>
    <rPh sb="15" eb="16">
      <t>カン</t>
    </rPh>
    <phoneticPr fontId="4"/>
  </si>
  <si>
    <r>
      <t>※｢7日間でチャレンジ文章作成ワーク」</t>
    </r>
    <r>
      <rPr>
        <u/>
        <sz val="7"/>
        <rFont val="ＭＳ Ｐゴシック"/>
        <family val="3"/>
        <charset val="128"/>
      </rPr>
      <t>20冊ご購入ごとにもれなく</t>
    </r>
    <r>
      <rPr>
        <b/>
        <u/>
        <sz val="7"/>
        <rFont val="ＭＳ Ｐゴシック"/>
        <family val="3"/>
        <charset val="128"/>
      </rPr>
      <t>指導書</t>
    </r>
    <r>
      <rPr>
        <u/>
        <sz val="7"/>
        <rFont val="ＭＳ Ｐゴシック"/>
        <family val="3"/>
        <charset val="128"/>
      </rPr>
      <t>1冊をお付けします</t>
    </r>
    <r>
      <rPr>
        <sz val="7"/>
        <rFont val="ＭＳ Ｐゴシック"/>
        <family val="3"/>
        <charset val="128"/>
      </rPr>
      <t>。</t>
    </r>
    <rPh sb="3" eb="5">
      <t>カカン</t>
    </rPh>
    <rPh sb="11" eb="13">
      <t>ブンショウ</t>
    </rPh>
    <rPh sb="13" eb="15">
      <t>サクセイ</t>
    </rPh>
    <rPh sb="21" eb="22">
      <t>サツ</t>
    </rPh>
    <rPh sb="23" eb="25">
      <t>コウニュウ</t>
    </rPh>
    <rPh sb="32" eb="35">
      <t>シドウショ</t>
    </rPh>
    <rPh sb="36" eb="37">
      <t>サツ</t>
    </rPh>
    <rPh sb="39" eb="40">
      <t>ツ</t>
    </rPh>
    <phoneticPr fontId="69"/>
  </si>
  <si>
    <t>ななチャレ</t>
    <phoneticPr fontId="69"/>
  </si>
  <si>
    <r>
      <t>※｢7日間でチャレンジ文章作成ワーク」</t>
    </r>
    <r>
      <rPr>
        <u/>
        <sz val="7"/>
        <color theme="9" tint="0.39997558519241921"/>
        <rFont val="ＭＳ Ｐゴシック"/>
        <family val="3"/>
        <charset val="128"/>
      </rPr>
      <t>20冊ご購入ごとにもれなく</t>
    </r>
    <r>
      <rPr>
        <b/>
        <u/>
        <sz val="7"/>
        <color theme="9" tint="0.39997558519241921"/>
        <rFont val="ＭＳ Ｐゴシック"/>
        <family val="3"/>
        <charset val="128"/>
      </rPr>
      <t>指導書</t>
    </r>
    <r>
      <rPr>
        <u/>
        <sz val="7"/>
        <color theme="9" tint="0.39997558519241921"/>
        <rFont val="ＭＳ Ｐゴシック"/>
        <family val="3"/>
        <charset val="128"/>
      </rPr>
      <t>1冊をお付けします</t>
    </r>
    <r>
      <rPr>
        <sz val="7"/>
        <color theme="9" tint="0.39997558519241921"/>
        <rFont val="ＭＳ Ｐゴシック"/>
        <family val="3"/>
        <charset val="128"/>
      </rPr>
      <t>。</t>
    </r>
    <rPh sb="3" eb="5">
      <t>カカン</t>
    </rPh>
    <rPh sb="11" eb="13">
      <t>ブンショウ</t>
    </rPh>
    <rPh sb="13" eb="15">
      <t>サクセイ</t>
    </rPh>
    <rPh sb="21" eb="22">
      <t>サツ</t>
    </rPh>
    <rPh sb="23" eb="25">
      <t>コウニュウ</t>
    </rPh>
    <rPh sb="32" eb="35">
      <t>シドウショ</t>
    </rPh>
    <rPh sb="36" eb="37">
      <t>サツ</t>
    </rPh>
    <rPh sb="39" eb="40">
      <t>ツ</t>
    </rPh>
    <phoneticPr fontId="69"/>
  </si>
  <si>
    <t>その他</t>
    <phoneticPr fontId="69"/>
  </si>
  <si>
    <r>
      <rPr>
        <sz val="8"/>
        <color theme="1"/>
        <rFont val="ＭＳ Ｐゴシック"/>
        <family val="3"/>
        <charset val="128"/>
      </rPr>
      <t xml:space="preserve">漢検 漢字学習
ステップ </t>
    </r>
    <r>
      <rPr>
        <b/>
        <sz val="8"/>
        <color theme="1"/>
        <rFont val="ＭＳ Ｐゴシック"/>
        <family val="3"/>
        <charset val="128"/>
      </rPr>
      <t xml:space="preserve"> ワイド版</t>
    </r>
    <r>
      <rPr>
        <sz val="7.5"/>
        <color theme="1"/>
        <rFont val="ＭＳ Ｐゴシック"/>
        <family val="3"/>
        <charset val="128"/>
      </rPr>
      <t xml:space="preserve">
</t>
    </r>
    <r>
      <rPr>
        <sz val="8"/>
        <color theme="1"/>
        <rFont val="ＭＳ Ｐゴシック"/>
        <family val="3"/>
        <charset val="128"/>
      </rPr>
      <t>（サイズ：B5）</t>
    </r>
    <rPh sb="0" eb="2">
      <t>カンケン</t>
    </rPh>
    <phoneticPr fontId="1"/>
  </si>
  <si>
    <r>
      <t xml:space="preserve">漢検
１０日間でできる
練習問題
</t>
    </r>
    <r>
      <rPr>
        <sz val="8"/>
        <color theme="1"/>
        <rFont val="ＭＳ Ｐゴシック"/>
        <family val="3"/>
        <charset val="128"/>
      </rPr>
      <t>(サイズ：A4)</t>
    </r>
    <rPh sb="0" eb="2">
      <t>カンケン</t>
    </rPh>
    <rPh sb="12" eb="14">
      <t>レンシュウ</t>
    </rPh>
    <rPh sb="14" eb="16">
      <t>モンダイ</t>
    </rPh>
    <phoneticPr fontId="4"/>
  </si>
  <si>
    <t>漢検 漢字学習
トレーニング
＜漢トレ＞
(サイズ：B5)</t>
    <rPh sb="16" eb="17">
      <t>カン</t>
    </rPh>
    <phoneticPr fontId="4"/>
  </si>
  <si>
    <r>
      <t xml:space="preserve">文章力
ステップ
</t>
    </r>
    <r>
      <rPr>
        <sz val="8"/>
        <color theme="1"/>
        <rFont val="ＭＳ Ｐゴシック"/>
        <family val="3"/>
        <charset val="128"/>
      </rPr>
      <t>（サイズ：B5）</t>
    </r>
    <rPh sb="0" eb="3">
      <t>ブンショウリョク</t>
    </rPh>
    <phoneticPr fontId="1"/>
  </si>
  <si>
    <r>
      <t xml:space="preserve">文章検
公式テキスト
</t>
    </r>
    <r>
      <rPr>
        <sz val="8"/>
        <color theme="1"/>
        <rFont val="ＭＳ Ｐゴシック"/>
        <family val="3"/>
        <charset val="128"/>
      </rPr>
      <t>（サイズ：B5）</t>
    </r>
    <rPh sb="0" eb="2">
      <t>ブンショウ</t>
    </rPh>
    <rPh sb="2" eb="3">
      <t>ケン</t>
    </rPh>
    <rPh sb="4" eb="6">
      <t>コウシキ</t>
    </rPh>
    <phoneticPr fontId="1"/>
  </si>
  <si>
    <t>２～１０級対応　改訂版</t>
    <rPh sb="4" eb="5">
      <t>キュウ</t>
    </rPh>
    <rPh sb="5" eb="7">
      <t>タイオウ</t>
    </rPh>
    <rPh sb="8" eb="11">
      <t>カイテイバン</t>
    </rPh>
    <phoneticPr fontId="4"/>
  </si>
  <si>
    <t>●●●●●</t>
    <phoneticPr fontId="69"/>
  </si>
  <si>
    <t>改訂版</t>
    <rPh sb="0" eb="3">
      <t>カイテイバン</t>
    </rPh>
    <phoneticPr fontId="69"/>
  </si>
  <si>
    <t>※「漢検　分野別問題集」5級・6級は廃刊となりました。</t>
    <rPh sb="2" eb="4">
      <t>カンケン</t>
    </rPh>
    <rPh sb="5" eb="7">
      <t>ブンヤ</t>
    </rPh>
    <rPh sb="7" eb="8">
      <t>ベツ</t>
    </rPh>
    <rPh sb="8" eb="11">
      <t>モンダイシュウ</t>
    </rPh>
    <rPh sb="13" eb="14">
      <t>キュウ</t>
    </rPh>
    <rPh sb="16" eb="17">
      <t>キュウ</t>
    </rPh>
    <rPh sb="18" eb="20">
      <t>ハイカン</t>
    </rPh>
    <phoneticPr fontId="69"/>
  </si>
  <si>
    <t>7日でチャレンジ  文章作成ワーク</t>
    <phoneticPr fontId="69"/>
  </si>
  <si>
    <t>指導者用献本の例</t>
    <rPh sb="0" eb="3">
      <t>シドウシャ</t>
    </rPh>
    <phoneticPr fontId="32"/>
  </si>
  <si>
    <t>●各シリーズ注文合計10冊ごとに1冊、指導者用献本（無償）の送付が可能です。</t>
    <rPh sb="19" eb="22">
      <t>シドウシャ</t>
    </rPh>
    <phoneticPr fontId="32"/>
  </si>
  <si>
    <t>『指導者用献本』欄に指導者用献本可能分以上の冊数をご記入されている場合は、差し引いて発送いたします。</t>
    <rPh sb="1" eb="4">
      <t>シドウシャ</t>
    </rPh>
    <rPh sb="10" eb="13">
      <t>シドウシャ</t>
    </rPh>
    <phoneticPr fontId="1"/>
  </si>
  <si>
    <t>　※指導者用献本・・・先生方に指導用としてご活用いただくための献本です。指導書ではありません。</t>
    <rPh sb="2" eb="5">
      <t>シドウシャ</t>
    </rPh>
    <phoneticPr fontId="1"/>
  </si>
  <si>
    <t>指導者用献本</t>
    <rPh sb="0" eb="3">
      <t>シドウシャ</t>
    </rPh>
    <rPh sb="3" eb="4">
      <t>ヨウ</t>
    </rPh>
    <rPh sb="4" eb="6">
      <t>ケンポン</t>
    </rPh>
    <phoneticPr fontId="1"/>
  </si>
  <si>
    <t>指導者用献本</t>
    <rPh sb="0" eb="4">
      <t>シドウシャヨウ</t>
    </rPh>
    <rPh sb="4" eb="6">
      <t>ケンポン</t>
    </rPh>
    <phoneticPr fontId="1"/>
  </si>
  <si>
    <t>改訂三版</t>
    <rPh sb="2" eb="3">
      <t>サン</t>
    </rPh>
    <rPh sb="3" eb="4">
      <t>ニ</t>
    </rPh>
    <phoneticPr fontId="4"/>
  </si>
  <si>
    <t>改訂三版</t>
    <rPh sb="2" eb="3">
      <t>３</t>
    </rPh>
    <rPh sb="3" eb="4">
      <t>ニ</t>
    </rPh>
    <phoneticPr fontId="4"/>
  </si>
  <si>
    <t>準１級　</t>
    <phoneticPr fontId="69"/>
  </si>
  <si>
    <t>１級　</t>
    <phoneticPr fontId="1"/>
  </si>
  <si>
    <t>準1</t>
    <rPh sb="0" eb="1">
      <t>ジュン</t>
    </rPh>
    <phoneticPr fontId="69"/>
  </si>
  <si>
    <t>漢検 
実物大過去問
本番チャレンジ！
(サイズ：B5
B4二つ折り)</t>
    <rPh sb="4" eb="6">
      <t>ジツブツ</t>
    </rPh>
    <rPh sb="6" eb="7">
      <t>ダイ</t>
    </rPh>
    <rPh sb="7" eb="9">
      <t>カコ</t>
    </rPh>
    <rPh sb="11" eb="13">
      <t>ホンバン</t>
    </rPh>
    <rPh sb="30" eb="31">
      <t>フタ</t>
    </rPh>
    <rPh sb="32" eb="33">
      <t>オ</t>
    </rPh>
    <phoneticPr fontId="4"/>
  </si>
  <si>
    <t>カイシャの日本語</t>
    <rPh sb="5" eb="8">
      <t>ニホンゴ</t>
    </rPh>
    <phoneticPr fontId="4"/>
  </si>
  <si>
    <t>それ、知りたかった！カイシャの日本語</t>
    <rPh sb="3" eb="4">
      <t>シ</t>
    </rPh>
    <rPh sb="15" eb="18">
      <t>ニホンゴ</t>
    </rPh>
    <phoneticPr fontId="4"/>
  </si>
  <si>
    <r>
      <t xml:space="preserve">漢検 
過去問題集
</t>
    </r>
    <r>
      <rPr>
        <sz val="8"/>
        <rFont val="ＭＳ Ｐゴシック"/>
        <family val="3"/>
        <charset val="128"/>
      </rPr>
      <t xml:space="preserve">(サイズ：A5)
</t>
    </r>
    <rPh sb="4" eb="6">
      <t>カコ</t>
    </rPh>
    <rPh sb="6" eb="8">
      <t>モンダイ</t>
    </rPh>
    <rPh sb="8" eb="9">
      <t>シュウ</t>
    </rPh>
    <phoneticPr fontId="4"/>
  </si>
  <si>
    <r>
      <rPr>
        <sz val="11"/>
        <color indexed="10"/>
        <rFont val="ＭＳ Ｐゴシック"/>
        <family val="3"/>
        <charset val="128"/>
      </rPr>
      <t>冊数によってはポスト投函</t>
    </r>
    <r>
      <rPr>
        <sz val="11"/>
        <color theme="1"/>
        <rFont val="ＭＳ Ｐゴシック"/>
        <family val="3"/>
        <charset val="128"/>
        <scheme val="minor"/>
      </rPr>
      <t>となる発送方法になります。ポスト投函の場合、着日指定ができませんのでご了承ください。</t>
    </r>
    <phoneticPr fontId="1"/>
  </si>
  <si>
    <r>
      <t xml:space="preserve">漢検
クイックスタディ
</t>
    </r>
    <r>
      <rPr>
        <sz val="8"/>
        <rFont val="ＭＳ Ｐゴシック"/>
        <family val="3"/>
        <charset val="128"/>
      </rPr>
      <t>(サイズ：新書判)</t>
    </r>
    <rPh sb="0" eb="2">
      <t>カンケン</t>
    </rPh>
    <rPh sb="17" eb="19">
      <t>シンショ</t>
    </rPh>
    <rPh sb="19" eb="20">
      <t>バン</t>
    </rPh>
    <phoneticPr fontId="1"/>
  </si>
  <si>
    <r>
      <t>●</t>
    </r>
    <r>
      <rPr>
        <sz val="11"/>
        <color indexed="10"/>
        <rFont val="ＭＳ Ｐゴシック"/>
        <family val="3"/>
        <charset val="128"/>
      </rPr>
      <t>書籍とは別に、普通郵便にて請求書とゆうちょ銀行の振込用紙</t>
    </r>
    <r>
      <rPr>
        <sz val="11"/>
        <color theme="1"/>
        <rFont val="ＭＳ Ｐゴシック"/>
        <family val="3"/>
        <charset val="128"/>
        <scheme val="minor"/>
      </rPr>
      <t>（手数料無料）を、登録されている住所にお送りいたします。</t>
    </r>
    <phoneticPr fontId="1"/>
  </si>
  <si>
    <r>
      <rPr>
        <sz val="6.5"/>
        <rFont val="ＭＳ Ｐゴシック"/>
        <family val="3"/>
        <charset val="128"/>
      </rPr>
      <t>これでなっとく！
漢検　クイックスタディ</t>
    </r>
    <r>
      <rPr>
        <sz val="7"/>
        <rFont val="ＭＳ Ｐゴシック"/>
        <family val="3"/>
        <charset val="128"/>
      </rPr>
      <t xml:space="preserve">
(サイズ：新書判)</t>
    </r>
    <rPh sb="9" eb="11">
      <t>カンケン</t>
    </rPh>
    <rPh sb="26" eb="28">
      <t>シンショ</t>
    </rPh>
    <rPh sb="28" eb="29">
      <t>バン</t>
    </rPh>
    <phoneticPr fontId="1"/>
  </si>
  <si>
    <r>
      <rPr>
        <sz val="10"/>
        <color theme="1"/>
        <rFont val="ＭＳ Ｐゴシック"/>
        <family val="3"/>
        <charset val="128"/>
      </rPr>
      <t>注文書使用期間</t>
    </r>
    <r>
      <rPr>
        <sz val="12"/>
        <color theme="1"/>
        <rFont val="ＭＳ Ｐゴシック"/>
        <family val="3"/>
        <charset val="128"/>
      </rPr>
      <t xml:space="preserve"> ： </t>
    </r>
    <r>
      <rPr>
        <sz val="16"/>
        <color theme="1"/>
        <rFont val="ＭＳ Ｐゴシック"/>
        <family val="3"/>
        <charset val="128"/>
      </rPr>
      <t>2026年2月15日</t>
    </r>
    <r>
      <rPr>
        <sz val="10"/>
        <color theme="1"/>
        <rFont val="ＭＳ Ｐゴシック"/>
        <family val="3"/>
        <charset val="128"/>
      </rPr>
      <t>まで</t>
    </r>
    <rPh sb="14" eb="15">
      <t>ネン</t>
    </rPh>
    <rPh sb="16" eb="17">
      <t>ツキ</t>
    </rPh>
    <rPh sb="19" eb="20">
      <t>ニチ</t>
    </rPh>
    <phoneticPr fontId="69"/>
  </si>
  <si>
    <t>Dan25.9.HP</t>
    <phoneticPr fontId="1"/>
  </si>
  <si>
    <t>※『漢検 １０日間でできる練習問題』は、書店店頭販売用のB5サイズ［891円(税込)］もあります。</t>
    <rPh sb="2" eb="4">
      <t>カンケン</t>
    </rPh>
    <rPh sb="7" eb="8">
      <t>ニチ</t>
    </rPh>
    <rPh sb="8" eb="9">
      <t>アイダ</t>
    </rPh>
    <rPh sb="13" eb="15">
      <t>レンシュウ</t>
    </rPh>
    <rPh sb="15" eb="17">
      <t>モンダイ</t>
    </rPh>
    <rPh sb="20" eb="22">
      <t>ショテン</t>
    </rPh>
    <rPh sb="22" eb="24">
      <t>テントウ</t>
    </rPh>
    <rPh sb="24" eb="26">
      <t>ハンバイ</t>
    </rPh>
    <rPh sb="26" eb="27">
      <t>ヨウ</t>
    </rPh>
    <rPh sb="37" eb="38">
      <t>エン</t>
    </rPh>
    <rPh sb="39" eb="41">
      <t>ゼイコ</t>
    </rPh>
    <phoneticPr fontId="69"/>
  </si>
  <si>
    <t>団体専用 書籍FAX注文書</t>
    <phoneticPr fontId="1"/>
  </si>
  <si>
    <r>
      <t>FAX</t>
    </r>
    <r>
      <rPr>
        <b/>
        <sz val="23"/>
        <color indexed="8"/>
        <rFont val="Calibri"/>
        <family val="2"/>
      </rPr>
      <t xml:space="preserve"> 075-532-1110</t>
    </r>
    <phoneticPr fontId="1"/>
  </si>
  <si>
    <t>コンパク</t>
    <phoneticPr fontId="1"/>
  </si>
  <si>
    <t>束幅</t>
    <rPh sb="0" eb="1">
      <t>ツカ</t>
    </rPh>
    <rPh sb="1" eb="2">
      <t>ハバ</t>
    </rPh>
    <phoneticPr fontId="1"/>
  </si>
  <si>
    <t>NG</t>
    <phoneticPr fontId="1"/>
  </si>
  <si>
    <t>準2</t>
    <rPh sb="0" eb="1">
      <t>ジュン</t>
    </rPh>
    <phoneticPr fontId="1"/>
  </si>
  <si>
    <t>　〒</t>
    <phoneticPr fontId="1"/>
  </si>
  <si>
    <t>□</t>
    <phoneticPr fontId="1"/>
  </si>
  <si>
    <t>☑希望する</t>
    <rPh sb="1" eb="3">
      <t>キボウ</t>
    </rPh>
    <phoneticPr fontId="1"/>
  </si>
  <si>
    <t>☑</t>
    <phoneticPr fontId="1"/>
  </si>
  <si>
    <t>束</t>
    <rPh sb="0" eb="1">
      <t>ツカ</t>
    </rPh>
    <phoneticPr fontId="1"/>
  </si>
  <si>
    <t>辞典</t>
    <rPh sb="0" eb="2">
      <t>ジテン</t>
    </rPh>
    <phoneticPr fontId="1"/>
  </si>
  <si>
    <t>過去問</t>
    <rPh sb="0" eb="3">
      <t>カコモン</t>
    </rPh>
    <phoneticPr fontId="1"/>
  </si>
  <si>
    <t>10日間</t>
    <rPh sb="2" eb="4">
      <t>ニチカン</t>
    </rPh>
    <phoneticPr fontId="1"/>
  </si>
  <si>
    <t>要覧</t>
    <rPh sb="0" eb="2">
      <t>ヨウラン</t>
    </rPh>
    <phoneticPr fontId="1"/>
  </si>
  <si>
    <t>分野別</t>
    <rPh sb="0" eb="3">
      <t>ブンヤベツ</t>
    </rPh>
    <phoneticPr fontId="1"/>
  </si>
  <si>
    <t>ステージ</t>
    <phoneticPr fontId="1"/>
  </si>
  <si>
    <t>ステップ</t>
    <phoneticPr fontId="1"/>
  </si>
  <si>
    <t>実過去</t>
    <rPh sb="0" eb="1">
      <t>ジツ</t>
    </rPh>
    <rPh sb="1" eb="3">
      <t>カコ</t>
    </rPh>
    <phoneticPr fontId="1"/>
  </si>
  <si>
    <t>漢トレ</t>
    <rPh sb="0" eb="1">
      <t>カン</t>
    </rPh>
    <phoneticPr fontId="1"/>
  </si>
  <si>
    <t>文章検書籍</t>
    <rPh sb="0" eb="2">
      <t>ブンショウ</t>
    </rPh>
    <rPh sb="2" eb="3">
      <t>ケン</t>
    </rPh>
    <rPh sb="3" eb="5">
      <t>ショセキ</t>
    </rPh>
    <phoneticPr fontId="1"/>
  </si>
  <si>
    <t>いちまる</t>
    <phoneticPr fontId="1"/>
  </si>
  <si>
    <t>文ステ</t>
    <rPh sb="0" eb="1">
      <t>ブン</t>
    </rPh>
    <phoneticPr fontId="1"/>
  </si>
  <si>
    <t xml:space="preserve">１級      </t>
    <phoneticPr fontId="1"/>
  </si>
  <si>
    <t>ハンディ</t>
    <phoneticPr fontId="1"/>
  </si>
  <si>
    <t>文／公テ</t>
    <rPh sb="0" eb="1">
      <t>ブン</t>
    </rPh>
    <rPh sb="2" eb="3">
      <t>コウ</t>
    </rPh>
    <phoneticPr fontId="1"/>
  </si>
  <si>
    <r>
      <t>準１級</t>
    </r>
    <r>
      <rPr>
        <sz val="7"/>
        <rFont val="ＭＳ Ｐゴシック"/>
        <family val="3"/>
        <charset val="128"/>
      </rPr>
      <t xml:space="preserve"> </t>
    </r>
    <phoneticPr fontId="1"/>
  </si>
  <si>
    <t>準1</t>
    <rPh sb="0" eb="1">
      <t>ジュン</t>
    </rPh>
    <phoneticPr fontId="1"/>
  </si>
  <si>
    <t>文カコ</t>
    <rPh sb="0" eb="1">
      <t>ブン</t>
    </rPh>
    <phoneticPr fontId="1"/>
  </si>
  <si>
    <t>Ｖｏｌ．２</t>
    <phoneticPr fontId="1"/>
  </si>
  <si>
    <t>改訂版</t>
    <rPh sb="0" eb="2">
      <t>カイテイ</t>
    </rPh>
    <rPh sb="2" eb="3">
      <t>バン</t>
    </rPh>
    <phoneticPr fontId="1"/>
  </si>
  <si>
    <t>いち絵本</t>
    <rPh sb="2" eb="4">
      <t>エホン</t>
    </rPh>
    <phoneticPr fontId="1"/>
  </si>
  <si>
    <t>漢検の絵本　いちまるとふしぎな手</t>
    <rPh sb="0" eb="2">
      <t>カンケン</t>
    </rPh>
    <rPh sb="3" eb="5">
      <t>エホン</t>
    </rPh>
    <rPh sb="15" eb="16">
      <t>テ</t>
    </rPh>
    <phoneticPr fontId="1"/>
  </si>
  <si>
    <t>さわって</t>
    <phoneticPr fontId="1"/>
  </si>
  <si>
    <t>チャタ</t>
    <phoneticPr fontId="1"/>
  </si>
  <si>
    <t>１行目
束幅</t>
    <rPh sb="1" eb="3">
      <t>ギョウメ</t>
    </rPh>
    <rPh sb="4" eb="5">
      <t>ツカ</t>
    </rPh>
    <rPh sb="5" eb="6">
      <t>ハバ</t>
    </rPh>
    <phoneticPr fontId="1"/>
  </si>
  <si>
    <t>２行目
束幅</t>
    <rPh sb="1" eb="3">
      <t>ギョウメ</t>
    </rPh>
    <rPh sb="4" eb="5">
      <t>ツカ</t>
    </rPh>
    <rPh sb="5" eb="6">
      <t>ハバ</t>
    </rPh>
    <phoneticPr fontId="1"/>
  </si>
  <si>
    <t>３行目
束幅</t>
    <rPh sb="1" eb="3">
      <t>ギョウメ</t>
    </rPh>
    <rPh sb="4" eb="5">
      <t>ツカ</t>
    </rPh>
    <rPh sb="5" eb="6">
      <t>ハバ</t>
    </rPh>
    <phoneticPr fontId="1"/>
  </si>
  <si>
    <t>コンパクNG→</t>
    <phoneticPr fontId="1"/>
  </si>
  <si>
    <t>束幅合計</t>
    <rPh sb="0" eb="1">
      <t>ツカ</t>
    </rPh>
    <rPh sb="1" eb="2">
      <t>ハバ</t>
    </rPh>
    <rPh sb="2" eb="4">
      <t>ゴウケイ</t>
    </rPh>
    <phoneticPr fontId="1"/>
  </si>
  <si>
    <t>コンパクNG</t>
    <phoneticPr fontId="1"/>
  </si>
  <si>
    <t>ネコポス</t>
    <phoneticPr fontId="1"/>
  </si>
  <si>
    <t>宅急便</t>
    <rPh sb="0" eb="3">
      <t>タッキュウビン</t>
    </rPh>
    <phoneticPr fontId="1"/>
  </si>
  <si>
    <t>使用便→</t>
    <rPh sb="0" eb="2">
      <t>シヨウ</t>
    </rPh>
    <rPh sb="2" eb="3">
      <t>ビン</t>
    </rPh>
    <phoneticPr fontId="1"/>
  </si>
  <si>
    <t>クイックスタディ</t>
    <phoneticPr fontId="1"/>
  </si>
  <si>
    <t>知りたかった</t>
    <rPh sb="0" eb="1">
      <t>シ</t>
    </rPh>
    <phoneticPr fontId="1"/>
  </si>
  <si>
    <r>
      <t xml:space="preserve">漢検 
過去問題集
</t>
    </r>
    <r>
      <rPr>
        <sz val="8"/>
        <rFont val="ＭＳ Ｐゴシック"/>
        <family val="3"/>
        <charset val="128"/>
      </rPr>
      <t>(サイズ：A5)</t>
    </r>
    <r>
      <rPr>
        <sz val="9"/>
        <rFont val="ＭＳ Ｐゴシック"/>
        <family val="3"/>
        <charset val="128"/>
      </rPr>
      <t xml:space="preserve">
</t>
    </r>
    <rPh sb="4" eb="6">
      <t>カコ</t>
    </rPh>
    <rPh sb="6" eb="8">
      <t>モンダイ</t>
    </rPh>
    <rPh sb="8" eb="9">
      <t>シュウ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</si>
</sst>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0_);[Red]\(0\)"/>
    <numFmt numFmtId="178" formatCode="#,##0_);[Red]\(#,##0\)"/>
    <numFmt numFmtId="179" formatCode="0_ ;[Red]\-0\ "/>
    <numFmt numFmtId="180" formatCode="0.0_ ;[Red]\-0.0\ "/>
  </numFmts>
  <fonts count="9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36"/>
      <color indexed="9"/>
      <name val="ＭＳ Ｐゴシック"/>
      <family val="3"/>
      <charset val="128"/>
    </font>
    <font>
      <sz val="9"/>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8"/>
      <name val="Arial"/>
      <family val="2"/>
    </font>
    <font>
      <sz val="8"/>
      <name val="Tahoma"/>
      <family val="2"/>
    </font>
    <font>
      <sz val="7.5"/>
      <name val="ＭＳ Ｐゴシック"/>
      <family val="3"/>
      <charset val="128"/>
    </font>
    <font>
      <sz val="5"/>
      <name val="ＭＳ Ｐゴシック"/>
      <family val="3"/>
      <charset val="128"/>
    </font>
    <font>
      <sz val="5.7"/>
      <name val="ＭＳ Ｐゴシック"/>
      <family val="3"/>
      <charset val="128"/>
    </font>
    <font>
      <sz val="7"/>
      <name val="ＭＳ Ｐゴシック"/>
      <family val="3"/>
      <charset val="128"/>
    </font>
    <font>
      <b/>
      <sz val="14"/>
      <name val="Arial"/>
      <family val="2"/>
    </font>
    <font>
      <sz val="8.5"/>
      <name val="ＭＳ Ｐゴシック"/>
      <family val="3"/>
      <charset val="128"/>
    </font>
    <font>
      <sz val="5.5"/>
      <name val="ＭＳ Ｐゴシック"/>
      <family val="3"/>
      <charset val="128"/>
    </font>
    <font>
      <b/>
      <sz val="8"/>
      <name val="ＭＳ Ｐゴシック"/>
      <family val="3"/>
      <charset val="128"/>
    </font>
    <font>
      <sz val="12"/>
      <name val="Arial"/>
      <family val="2"/>
    </font>
    <font>
      <sz val="18"/>
      <name val="ＭＳ Ｐゴシック"/>
      <family val="3"/>
      <charset val="128"/>
    </font>
    <font>
      <sz val="8"/>
      <color indexed="13"/>
      <name val="ＭＳ Ｐゴシック"/>
      <family val="3"/>
      <charset val="128"/>
    </font>
    <font>
      <sz val="7.5"/>
      <color indexed="13"/>
      <name val="ＭＳ Ｐゴシック"/>
      <family val="3"/>
      <charset val="128"/>
    </font>
    <font>
      <b/>
      <sz val="8"/>
      <color indexed="13"/>
      <name val="ＭＳ Ｐゴシック"/>
      <family val="3"/>
      <charset val="128"/>
    </font>
    <font>
      <sz val="11"/>
      <color indexed="10"/>
      <name val="ＭＳ Ｐゴシック"/>
      <family val="3"/>
      <charset val="128"/>
    </font>
    <font>
      <sz val="11"/>
      <color indexed="17"/>
      <name val="ＭＳ Ｐゴシック"/>
      <family val="3"/>
      <charset val="128"/>
    </font>
    <font>
      <u/>
      <sz val="11"/>
      <color indexed="17"/>
      <name val="ＭＳ Ｐゴシック"/>
      <family val="3"/>
      <charset val="128"/>
    </font>
    <font>
      <b/>
      <sz val="22"/>
      <color indexed="8"/>
      <name val="ＭＳ Ｐゴシック"/>
      <family val="3"/>
      <charset val="128"/>
    </font>
    <font>
      <sz val="8"/>
      <color indexed="8"/>
      <name val="ＭＳ Ｐゴシック"/>
      <family val="3"/>
      <charset val="128"/>
    </font>
    <font>
      <sz val="10.5"/>
      <color indexed="8"/>
      <name val="ＭＳ Ｐゴシック"/>
      <family val="3"/>
      <charset val="128"/>
    </font>
    <font>
      <sz val="10.5"/>
      <color indexed="30"/>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6"/>
      <color indexed="10"/>
      <name val="ＭＳ Ｐゴシック"/>
      <family val="3"/>
      <charset val="128"/>
    </font>
    <font>
      <b/>
      <sz val="7"/>
      <color indexed="10"/>
      <name val="ＭＳ Ｐゴシック"/>
      <family val="3"/>
      <charset val="128"/>
    </font>
    <font>
      <sz val="4.5"/>
      <name val="ＭＳ Ｐゴシック"/>
      <family val="3"/>
      <charset val="128"/>
    </font>
    <font>
      <u/>
      <sz val="11"/>
      <color theme="10"/>
      <name val="ＭＳ Ｐゴシック"/>
      <family val="3"/>
      <charset val="128"/>
      <scheme val="minor"/>
    </font>
    <font>
      <sz val="11"/>
      <color rgb="FFFF0000"/>
      <name val="ＭＳ Ｐゴシック"/>
      <family val="3"/>
      <charset val="128"/>
      <scheme val="minor"/>
    </font>
    <font>
      <sz val="11"/>
      <color theme="0"/>
      <name val="ＭＳ Ｐゴシック"/>
      <family val="3"/>
      <charset val="128"/>
    </font>
    <font>
      <sz val="6"/>
      <color theme="0"/>
      <name val="ＭＳ Ｐゴシック"/>
      <family val="3"/>
      <charset val="128"/>
    </font>
    <font>
      <sz val="8"/>
      <color theme="0"/>
      <name val="ＭＳ Ｐゴシック"/>
      <family val="3"/>
      <charset val="128"/>
    </font>
    <font>
      <sz val="5"/>
      <color theme="0"/>
      <name val="ＭＳ Ｐゴシック"/>
      <family val="3"/>
      <charset val="128"/>
    </font>
    <font>
      <sz val="10"/>
      <color theme="0"/>
      <name val="ＭＳ Ｐゴシック"/>
      <family val="3"/>
      <charset val="128"/>
    </font>
    <font>
      <sz val="6"/>
      <color theme="0" tint="-0.34998626667073579"/>
      <name val="ＭＳ Ｐゴシック"/>
      <family val="3"/>
      <charset val="128"/>
    </font>
    <font>
      <sz val="8"/>
      <color theme="4" tint="0.59999389629810485"/>
      <name val="ＭＳ Ｐゴシック"/>
      <family val="3"/>
      <charset val="128"/>
    </font>
    <font>
      <sz val="10"/>
      <color theme="0" tint="-0.34998626667073579"/>
      <name val="ＭＳ Ｐゴシック"/>
      <family val="3"/>
      <charset val="128"/>
    </font>
    <font>
      <sz val="11"/>
      <color rgb="FFFF0000"/>
      <name val="ＭＳ Ｐゴシック"/>
      <family val="3"/>
      <charset val="128"/>
    </font>
    <font>
      <sz val="8"/>
      <color rgb="FFFF0000"/>
      <name val="ＭＳ Ｐゴシック"/>
      <family val="3"/>
      <charset val="128"/>
    </font>
    <font>
      <sz val="8"/>
      <color rgb="FFFF0000"/>
      <name val="Tahoma"/>
      <family val="2"/>
    </font>
    <font>
      <sz val="11"/>
      <color rgb="FFFFFF00"/>
      <name val="ＭＳ Ｐゴシック"/>
      <family val="3"/>
      <charset val="128"/>
    </font>
    <font>
      <sz val="8"/>
      <color rgb="FFFFFF00"/>
      <name val="ＭＳ Ｐゴシック"/>
      <family val="3"/>
      <charset val="128"/>
    </font>
    <font>
      <sz val="6"/>
      <color rgb="FFFFFF00"/>
      <name val="ＭＳ Ｐゴシック"/>
      <family val="3"/>
      <charset val="128"/>
    </font>
    <font>
      <sz val="9"/>
      <color rgb="FFFFFF00"/>
      <name val="ＭＳ Ｐゴシック"/>
      <family val="3"/>
      <charset val="128"/>
    </font>
    <font>
      <sz val="8"/>
      <color rgb="FFFF0000"/>
      <name val="Arial"/>
      <family val="2"/>
    </font>
    <font>
      <sz val="9"/>
      <color rgb="FFFF0000"/>
      <name val="Arial"/>
      <family val="2"/>
    </font>
    <font>
      <b/>
      <sz val="11"/>
      <color rgb="FF00B050"/>
      <name val="ＭＳ Ｐゴシック"/>
      <family val="3"/>
      <charset val="128"/>
      <scheme val="minor"/>
    </font>
    <font>
      <sz val="11"/>
      <color rgb="FF006600"/>
      <name val="ＭＳ Ｐゴシック"/>
      <family val="3"/>
      <charset val="128"/>
      <scheme val="minor"/>
    </font>
    <font>
      <b/>
      <sz val="22"/>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0.5"/>
      <color rgb="FF000000"/>
      <name val="ＭＳ Ｐゴシック"/>
      <family val="3"/>
      <charset val="128"/>
      <scheme val="minor"/>
    </font>
    <font>
      <sz val="10.5"/>
      <color rgb="FF000000"/>
      <name val="Calibri"/>
      <family val="2"/>
    </font>
    <font>
      <sz val="10"/>
      <color rgb="FFFFFF00"/>
      <name val="ＭＳ Ｐゴシック"/>
      <family val="3"/>
      <charset val="128"/>
    </font>
    <font>
      <sz val="10"/>
      <color rgb="FF0000FF"/>
      <name val="ＭＳ Ｐゴシック"/>
      <family val="3"/>
      <charset val="128"/>
    </font>
    <font>
      <sz val="24"/>
      <color theme="1"/>
      <name val="ＭＳ Ｐゴシック"/>
      <family val="3"/>
      <charset val="128"/>
      <scheme val="minor"/>
    </font>
    <font>
      <u/>
      <sz val="24"/>
      <color theme="10"/>
      <name val="ＭＳ Ｐゴシック"/>
      <family val="3"/>
      <charset val="128"/>
      <scheme val="minor"/>
    </font>
    <font>
      <sz val="7.5"/>
      <color rgb="FFFFFF00"/>
      <name val="ＭＳ Ｐゴシック"/>
      <family val="3"/>
      <charset val="128"/>
    </font>
    <font>
      <b/>
      <sz val="10"/>
      <color rgb="FFFF0000"/>
      <name val="ＭＳ Ｐゴシック"/>
      <family val="3"/>
      <charset val="128"/>
    </font>
    <font>
      <b/>
      <sz val="7"/>
      <name val="ＭＳ Ｐゴシック"/>
      <family val="3"/>
      <charset val="128"/>
    </font>
    <font>
      <sz val="6"/>
      <name val="ＭＳ Ｐゴシック"/>
      <family val="3"/>
      <charset val="128"/>
      <scheme val="minor"/>
    </font>
    <font>
      <b/>
      <sz val="5"/>
      <name val="ＭＳ Ｐゴシック"/>
      <family val="3"/>
      <charset val="128"/>
    </font>
    <font>
      <u val="double"/>
      <sz val="11"/>
      <color rgb="FFFF0000"/>
      <name val="ＭＳ Ｐゴシック"/>
      <family val="3"/>
      <charset val="128"/>
      <scheme val="minor"/>
    </font>
    <font>
      <u/>
      <sz val="7"/>
      <name val="ＭＳ Ｐゴシック"/>
      <family val="3"/>
      <charset val="128"/>
    </font>
    <font>
      <b/>
      <u/>
      <sz val="7"/>
      <name val="ＭＳ Ｐゴシック"/>
      <family val="3"/>
      <charset val="128"/>
    </font>
    <font>
      <sz val="7"/>
      <color theme="9" tint="0.39997558519241921"/>
      <name val="ＭＳ Ｐゴシック"/>
      <family val="3"/>
      <charset val="128"/>
    </font>
    <font>
      <u/>
      <sz val="7"/>
      <color theme="9" tint="0.39997558519241921"/>
      <name val="ＭＳ Ｐゴシック"/>
      <family val="3"/>
      <charset val="128"/>
    </font>
    <font>
      <b/>
      <u/>
      <sz val="7"/>
      <color theme="9" tint="0.39997558519241921"/>
      <name val="ＭＳ Ｐゴシック"/>
      <family val="3"/>
      <charset val="128"/>
    </font>
    <font>
      <sz val="7.5"/>
      <color theme="1"/>
      <name val="ＭＳ Ｐゴシック"/>
      <family val="3"/>
      <charset val="128"/>
    </font>
    <font>
      <sz val="8"/>
      <color theme="1"/>
      <name val="ＭＳ Ｐゴシック"/>
      <family val="3"/>
      <charset val="128"/>
    </font>
    <font>
      <b/>
      <sz val="8"/>
      <color theme="1"/>
      <name val="ＭＳ Ｐゴシック"/>
      <family val="3"/>
      <charset val="128"/>
    </font>
    <font>
      <sz val="9"/>
      <color theme="1"/>
      <name val="ＭＳ Ｐゴシック"/>
      <family val="3"/>
      <charset val="128"/>
    </font>
    <font>
      <sz val="11"/>
      <color theme="1"/>
      <name val="ＭＳ Ｐゴシック"/>
      <family val="3"/>
      <charset val="128"/>
    </font>
    <font>
      <sz val="9"/>
      <color theme="1"/>
      <name val="ＭＳ Ｐゴシック"/>
      <family val="3"/>
      <charset val="128"/>
      <scheme val="minor"/>
    </font>
    <font>
      <sz val="6"/>
      <color theme="1"/>
      <name val="ＭＳ Ｐゴシック"/>
      <family val="3"/>
      <charset val="128"/>
    </font>
    <font>
      <sz val="8"/>
      <color theme="1"/>
      <name val="Tahoma"/>
      <family val="2"/>
    </font>
    <font>
      <sz val="16"/>
      <color rgb="FF000000"/>
      <name val="HGS創英角ｺﾞｼｯｸUB"/>
      <family val="3"/>
      <charset val="128"/>
    </font>
    <font>
      <b/>
      <sz val="23"/>
      <color rgb="FF000000"/>
      <name val="Calibri"/>
      <family val="2"/>
    </font>
    <font>
      <b/>
      <sz val="23"/>
      <color indexed="8"/>
      <name val="Calibri"/>
      <family val="2"/>
    </font>
    <font>
      <sz val="9"/>
      <color rgb="FF000000"/>
      <name val="Calibri"/>
      <family val="2"/>
    </font>
    <font>
      <sz val="16"/>
      <color theme="1"/>
      <name val="ＭＳ Ｐゴシック"/>
      <family val="3"/>
      <charset val="128"/>
    </font>
    <font>
      <sz val="10"/>
      <color theme="1"/>
      <name val="ＭＳ Ｐゴシック"/>
      <family val="3"/>
      <charset val="128"/>
    </font>
    <font>
      <sz val="12"/>
      <color theme="1"/>
      <name val="ＭＳ Ｐゴシック"/>
      <family val="3"/>
      <charset val="128"/>
    </font>
    <font>
      <sz val="20"/>
      <color rgb="FF000000"/>
      <name val="HGS創英角ｺﾞｼｯｸUB"/>
      <family val="3"/>
      <charset val="128"/>
    </font>
    <font>
      <sz val="6.5"/>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theme="2"/>
        <bgColor indexed="64"/>
      </patternFill>
    </fill>
    <fill>
      <patternFill patternType="solid">
        <fgColor theme="8"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14999847407452621"/>
        <bgColor indexed="64"/>
      </patternFill>
    </fill>
  </fills>
  <borders count="96">
    <border>
      <left/>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hair">
        <color indexed="64"/>
      </top>
      <bottom/>
      <diagonal/>
    </border>
    <border>
      <left/>
      <right/>
      <top style="medium">
        <color indexed="64"/>
      </top>
      <bottom/>
      <diagonal/>
    </border>
    <border>
      <left/>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ck">
        <color rgb="FFFF0000"/>
      </left>
      <right style="thick">
        <color rgb="FFFF0000"/>
      </right>
      <top style="thick">
        <color rgb="FFFF0000"/>
      </top>
      <bottom style="thick">
        <color rgb="FFFF0000"/>
      </bottom>
      <diagonal/>
    </border>
    <border>
      <left style="thick">
        <color rgb="FFFF0000"/>
      </left>
      <right style="thick">
        <color rgb="FFFF0000"/>
      </right>
      <top style="thick">
        <color rgb="FFFF0000"/>
      </top>
      <bottom/>
      <diagonal/>
    </border>
    <border>
      <left style="medium">
        <color rgb="FFFFFF00"/>
      </left>
      <right style="medium">
        <color rgb="FFFFFF00"/>
      </right>
      <top style="medium">
        <color rgb="FFFFFF00"/>
      </top>
      <bottom style="medium">
        <color rgb="FFFFFF00"/>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0" fontId="36" fillId="0" borderId="0" applyNumberFormat="0" applyFill="0" applyBorder="0" applyAlignment="0" applyProtection="0">
      <alignment vertical="center"/>
    </xf>
    <xf numFmtId="0" fontId="2" fillId="0" borderId="0"/>
  </cellStyleXfs>
  <cellXfs count="518">
    <xf numFmtId="0" fontId="0" fillId="0" borderId="0" xfId="0">
      <alignment vertical="center"/>
    </xf>
    <xf numFmtId="0" fontId="2" fillId="0" borderId="0" xfId="2"/>
    <xf numFmtId="0" fontId="2" fillId="0" borderId="0" xfId="2" applyAlignment="1">
      <alignment horizontal="center"/>
    </xf>
    <xf numFmtId="0" fontId="5" fillId="0" borderId="0" xfId="2" applyFont="1"/>
    <xf numFmtId="0" fontId="5" fillId="0" borderId="0" xfId="2" applyFont="1" applyAlignment="1">
      <alignment vertical="center"/>
    </xf>
    <xf numFmtId="0" fontId="7" fillId="0" borderId="0" xfId="2" applyFont="1" applyAlignment="1">
      <alignment vertical="center"/>
    </xf>
    <xf numFmtId="0" fontId="4" fillId="0" borderId="0" xfId="2" applyFont="1" applyAlignment="1">
      <alignment vertical="center"/>
    </xf>
    <xf numFmtId="176" fontId="8" fillId="0" borderId="0" xfId="2" applyNumberFormat="1" applyFont="1" applyAlignment="1">
      <alignment horizontal="right" vertical="center"/>
    </xf>
    <xf numFmtId="0" fontId="7" fillId="0" borderId="6" xfId="2" applyFont="1" applyBorder="1" applyAlignment="1">
      <alignment vertical="center"/>
    </xf>
    <xf numFmtId="0" fontId="7" fillId="0" borderId="8" xfId="2" applyFont="1" applyBorder="1" applyAlignment="1">
      <alignment vertical="center"/>
    </xf>
    <xf numFmtId="0" fontId="9" fillId="0" borderId="13" xfId="2" quotePrefix="1" applyFont="1" applyBorder="1" applyAlignment="1">
      <alignment horizontal="center" vertical="center" shrinkToFit="1"/>
    </xf>
    <xf numFmtId="0" fontId="9" fillId="0" borderId="15" xfId="2" quotePrefix="1" applyFont="1" applyBorder="1" applyAlignment="1">
      <alignment horizontal="center" vertical="center" shrinkToFit="1"/>
    </xf>
    <xf numFmtId="0" fontId="7" fillId="0" borderId="13" xfId="2" applyFont="1" applyBorder="1" applyAlignment="1">
      <alignment horizontal="left" vertical="center"/>
    </xf>
    <xf numFmtId="0" fontId="7" fillId="0" borderId="15" xfId="2" applyFont="1" applyBorder="1" applyAlignment="1">
      <alignment horizontal="left" vertical="center"/>
    </xf>
    <xf numFmtId="0" fontId="7" fillId="0" borderId="14" xfId="2" applyFont="1" applyBorder="1" applyAlignment="1">
      <alignment horizontal="left" vertical="center"/>
    </xf>
    <xf numFmtId="0" fontId="7" fillId="0" borderId="13" xfId="2" applyFont="1" applyBorder="1" applyAlignment="1">
      <alignment vertical="center"/>
    </xf>
    <xf numFmtId="0" fontId="7" fillId="0" borderId="15" xfId="2" applyFont="1" applyBorder="1" applyAlignment="1">
      <alignment vertical="center"/>
    </xf>
    <xf numFmtId="0" fontId="13" fillId="0" borderId="6" xfId="2" applyFont="1" applyBorder="1" applyAlignment="1">
      <alignment horizontal="left" vertical="center"/>
    </xf>
    <xf numFmtId="0" fontId="13" fillId="0" borderId="8" xfId="2" applyFont="1" applyBorder="1" applyAlignment="1">
      <alignment horizontal="left" vertical="center"/>
    </xf>
    <xf numFmtId="0" fontId="38" fillId="0" borderId="0" xfId="2" applyFont="1"/>
    <xf numFmtId="0" fontId="9" fillId="0" borderId="3" xfId="2" applyFont="1" applyBorder="1" applyAlignment="1">
      <alignment horizontal="center" vertical="center"/>
    </xf>
    <xf numFmtId="0" fontId="40" fillId="0" borderId="0" xfId="2" applyFont="1" applyAlignment="1" applyProtection="1">
      <alignment vertical="center"/>
      <protection hidden="1"/>
    </xf>
    <xf numFmtId="0" fontId="42" fillId="0" borderId="0" xfId="2" applyFont="1"/>
    <xf numFmtId="0" fontId="2" fillId="0" borderId="0" xfId="2" applyProtection="1">
      <protection hidden="1"/>
    </xf>
    <xf numFmtId="179" fontId="43" fillId="0" borderId="0" xfId="2" applyNumberFormat="1" applyFont="1" applyAlignment="1" applyProtection="1">
      <alignment horizontal="left"/>
      <protection hidden="1"/>
    </xf>
    <xf numFmtId="0" fontId="2" fillId="0" borderId="20" xfId="2" applyBorder="1" applyAlignment="1" applyProtection="1">
      <alignment horizontal="center" vertical="center"/>
      <protection locked="0"/>
    </xf>
    <xf numFmtId="0" fontId="2" fillId="0" borderId="21" xfId="2" applyBorder="1" applyAlignment="1" applyProtection="1">
      <alignment horizontal="center" vertical="center"/>
      <protection locked="0"/>
    </xf>
    <xf numFmtId="0" fontId="2" fillId="0" borderId="22" xfId="2" applyBorder="1" applyAlignment="1" applyProtection="1">
      <alignment horizontal="center" vertical="center"/>
      <protection locked="0"/>
    </xf>
    <xf numFmtId="0" fontId="2" fillId="0" borderId="23" xfId="2" applyBorder="1" applyAlignment="1" applyProtection="1">
      <alignment horizontal="center" vertical="center"/>
      <protection locked="0"/>
    </xf>
    <xf numFmtId="0" fontId="45" fillId="0" borderId="0" xfId="2" applyFont="1"/>
    <xf numFmtId="0" fontId="16" fillId="3" borderId="35" xfId="2" applyFont="1" applyFill="1" applyBorder="1" applyAlignment="1">
      <alignment horizontal="center" vertical="center" wrapText="1"/>
    </xf>
    <xf numFmtId="0" fontId="7" fillId="3" borderId="36" xfId="2" applyFont="1" applyFill="1" applyBorder="1" applyAlignment="1">
      <alignment horizontal="center" vertical="center"/>
    </xf>
    <xf numFmtId="0" fontId="7" fillId="3" borderId="36" xfId="2" applyFont="1" applyFill="1" applyBorder="1" applyAlignment="1">
      <alignment horizontal="center" vertical="center" wrapText="1"/>
    </xf>
    <xf numFmtId="0" fontId="7" fillId="3" borderId="37" xfId="2" applyFont="1" applyFill="1" applyBorder="1" applyAlignment="1">
      <alignment horizontal="center" vertical="center"/>
    </xf>
    <xf numFmtId="0" fontId="7" fillId="3" borderId="37" xfId="2" applyFont="1" applyFill="1" applyBorder="1" applyAlignment="1">
      <alignment horizontal="center" vertical="center" wrapText="1"/>
    </xf>
    <xf numFmtId="0" fontId="7" fillId="3" borderId="38" xfId="2" applyFont="1" applyFill="1" applyBorder="1" applyAlignment="1">
      <alignment horizontal="center" vertical="center" wrapText="1"/>
    </xf>
    <xf numFmtId="0" fontId="7" fillId="3" borderId="35" xfId="2" applyFont="1" applyFill="1" applyBorder="1" applyAlignment="1">
      <alignment horizontal="center" vertical="center" wrapText="1"/>
    </xf>
    <xf numFmtId="0" fontId="7" fillId="4" borderId="35" xfId="2" applyFont="1" applyFill="1" applyBorder="1" applyAlignment="1">
      <alignment horizontal="center" vertical="center"/>
    </xf>
    <xf numFmtId="0" fontId="7" fillId="4" borderId="40" xfId="2" applyFont="1" applyFill="1" applyBorder="1" applyAlignment="1">
      <alignment horizontal="center" vertical="center"/>
    </xf>
    <xf numFmtId="0" fontId="46" fillId="0" borderId="0" xfId="2" applyFont="1" applyAlignment="1">
      <alignment horizontal="center"/>
    </xf>
    <xf numFmtId="0" fontId="49" fillId="0" borderId="0" xfId="2" applyFont="1" applyAlignment="1">
      <alignment horizontal="left"/>
    </xf>
    <xf numFmtId="0" fontId="2" fillId="0" borderId="44" xfId="2" applyBorder="1" applyAlignment="1">
      <alignment horizontal="center"/>
    </xf>
    <xf numFmtId="0" fontId="7" fillId="0" borderId="46" xfId="2" applyFont="1" applyBorder="1" applyAlignment="1">
      <alignment vertical="center"/>
    </xf>
    <xf numFmtId="0" fontId="47" fillId="0" borderId="0" xfId="2" applyFont="1" applyAlignment="1">
      <alignment horizontal="center" vertical="center"/>
    </xf>
    <xf numFmtId="0" fontId="55" fillId="0" borderId="0" xfId="0" applyFont="1">
      <alignment vertical="center"/>
    </xf>
    <xf numFmtId="0" fontId="56" fillId="0" borderId="0" xfId="0" applyFont="1">
      <alignment vertical="center"/>
    </xf>
    <xf numFmtId="0" fontId="37" fillId="0" borderId="0" xfId="0" applyFont="1">
      <alignment vertical="center"/>
    </xf>
    <xf numFmtId="0" fontId="57" fillId="0" borderId="0" xfId="0" applyFont="1">
      <alignment vertical="center"/>
    </xf>
    <xf numFmtId="0" fontId="58" fillId="5" borderId="0" xfId="0" applyFont="1" applyFill="1">
      <alignment vertical="center"/>
    </xf>
    <xf numFmtId="0" fontId="59" fillId="0" borderId="0" xfId="0" applyFont="1">
      <alignment vertical="center"/>
    </xf>
    <xf numFmtId="0" fontId="59" fillId="5" borderId="0" xfId="0" applyFont="1" applyFill="1">
      <alignment vertical="center"/>
    </xf>
    <xf numFmtId="179" fontId="2" fillId="0" borderId="0" xfId="2" applyNumberFormat="1"/>
    <xf numFmtId="0" fontId="7" fillId="0" borderId="47" xfId="2" applyFont="1" applyBorder="1" applyAlignment="1">
      <alignment vertical="center" shrinkToFit="1"/>
    </xf>
    <xf numFmtId="0" fontId="60" fillId="0" borderId="0" xfId="0" applyFont="1" applyAlignment="1">
      <alignment horizontal="left" vertical="center" readingOrder="1"/>
    </xf>
    <xf numFmtId="0" fontId="61" fillId="0" borderId="0" xfId="0" applyFont="1" applyAlignment="1">
      <alignment horizontal="left" vertical="center" readingOrder="1"/>
    </xf>
    <xf numFmtId="0" fontId="62" fillId="0" borderId="0" xfId="2" applyFont="1"/>
    <xf numFmtId="0" fontId="7" fillId="3" borderId="35" xfId="2" applyFont="1" applyFill="1" applyBorder="1" applyAlignment="1">
      <alignment horizontal="center" vertical="center" shrinkToFit="1"/>
    </xf>
    <xf numFmtId="0" fontId="2" fillId="0" borderId="0" xfId="2" applyAlignment="1">
      <alignment wrapText="1"/>
    </xf>
    <xf numFmtId="0" fontId="63" fillId="0" borderId="0" xfId="2" applyFont="1"/>
    <xf numFmtId="0" fontId="2" fillId="0" borderId="0" xfId="2" applyAlignment="1">
      <alignment shrinkToFit="1"/>
    </xf>
    <xf numFmtId="0" fontId="5" fillId="0" borderId="0" xfId="2" applyFont="1" applyAlignment="1">
      <alignment shrinkToFit="1"/>
    </xf>
    <xf numFmtId="0" fontId="2" fillId="0" borderId="80" xfId="2" applyBorder="1"/>
    <xf numFmtId="0" fontId="2" fillId="0" borderId="81" xfId="2" applyBorder="1"/>
    <xf numFmtId="0" fontId="49" fillId="0" borderId="82" xfId="2" applyFont="1" applyBorder="1" applyAlignment="1">
      <alignment horizontal="right"/>
    </xf>
    <xf numFmtId="0" fontId="49" fillId="7" borderId="82" xfId="2" applyFont="1" applyFill="1" applyBorder="1" applyAlignment="1">
      <alignment horizontal="left"/>
    </xf>
    <xf numFmtId="0" fontId="50" fillId="8" borderId="0" xfId="2" applyFont="1" applyFill="1" applyAlignment="1" applyProtection="1">
      <alignment horizontal="left" vertical="center"/>
      <protection hidden="1"/>
    </xf>
    <xf numFmtId="0" fontId="64" fillId="0" borderId="0" xfId="0" applyFont="1">
      <alignment vertical="center"/>
    </xf>
    <xf numFmtId="0" fontId="65" fillId="0" borderId="0" xfId="1" applyFont="1">
      <alignment vertical="center"/>
    </xf>
    <xf numFmtId="0" fontId="7" fillId="0" borderId="42" xfId="2" applyFont="1" applyBorder="1" applyAlignment="1">
      <alignment horizontal="left" vertical="center"/>
    </xf>
    <xf numFmtId="0" fontId="13" fillId="0" borderId="59" xfId="2" applyFont="1" applyBorder="1" applyAlignment="1">
      <alignment horizontal="left" vertical="center"/>
    </xf>
    <xf numFmtId="0" fontId="7" fillId="3" borderId="90" xfId="2" applyFont="1" applyFill="1" applyBorder="1" applyAlignment="1">
      <alignment horizontal="center" vertical="center"/>
    </xf>
    <xf numFmtId="0" fontId="7" fillId="0" borderId="86" xfId="2" applyFont="1" applyBorder="1" applyAlignment="1">
      <alignment horizontal="left" vertical="center"/>
    </xf>
    <xf numFmtId="0" fontId="52" fillId="0" borderId="43" xfId="2" applyFont="1" applyBorder="1" applyAlignment="1">
      <alignment horizontal="center" vertical="center"/>
    </xf>
    <xf numFmtId="0" fontId="52" fillId="0" borderId="42" xfId="2" applyFont="1" applyBorder="1" applyAlignment="1">
      <alignment horizontal="center" vertical="center"/>
    </xf>
    <xf numFmtId="0" fontId="0" fillId="0" borderId="0" xfId="0" applyFont="1">
      <alignment vertical="center"/>
    </xf>
    <xf numFmtId="0" fontId="2" fillId="0" borderId="63" xfId="2" applyBorder="1"/>
    <xf numFmtId="0" fontId="49" fillId="0" borderId="16" xfId="2" applyFont="1" applyBorder="1"/>
    <xf numFmtId="0" fontId="81" fillId="0" borderId="16" xfId="2" applyFont="1" applyBorder="1"/>
    <xf numFmtId="0" fontId="80" fillId="0" borderId="42" xfId="2" applyFont="1" applyBorder="1" applyAlignment="1">
      <alignment horizontal="center" vertical="center"/>
    </xf>
    <xf numFmtId="0" fontId="80" fillId="0" borderId="43" xfId="2" applyFont="1" applyBorder="1" applyAlignment="1">
      <alignment horizontal="center" vertical="center"/>
    </xf>
    <xf numFmtId="0" fontId="1" fillId="0" borderId="2" xfId="2" applyFont="1" applyBorder="1"/>
    <xf numFmtId="0" fontId="1" fillId="0" borderId="3" xfId="2" applyFont="1" applyBorder="1"/>
    <xf numFmtId="0" fontId="1" fillId="0" borderId="0" xfId="2" applyFont="1" applyBorder="1" applyAlignment="1">
      <alignment vertical="top"/>
    </xf>
    <xf numFmtId="0" fontId="82" fillId="0" borderId="0" xfId="0" applyFont="1" applyAlignment="1">
      <alignment vertical="top"/>
    </xf>
    <xf numFmtId="0" fontId="78" fillId="3" borderId="35" xfId="2" applyFont="1" applyFill="1" applyBorder="1" applyAlignment="1">
      <alignment horizontal="center" vertical="center" shrinkToFit="1"/>
    </xf>
    <xf numFmtId="0" fontId="84" fillId="0" borderId="13" xfId="2" quotePrefix="1" applyFont="1" applyBorder="1" applyAlignment="1">
      <alignment horizontal="center" vertical="center" shrinkToFit="1"/>
    </xf>
    <xf numFmtId="0" fontId="84" fillId="0" borderId="15" xfId="2" quotePrefix="1" applyFont="1" applyBorder="1" applyAlignment="1">
      <alignment horizontal="center" vertical="center" shrinkToFit="1"/>
    </xf>
    <xf numFmtId="0" fontId="84" fillId="0" borderId="3" xfId="2" applyFont="1" applyBorder="1" applyAlignment="1">
      <alignment horizontal="center" vertical="center"/>
    </xf>
    <xf numFmtId="0" fontId="2" fillId="0" borderId="76" xfId="2" applyBorder="1" applyAlignment="1">
      <alignment horizontal="center"/>
    </xf>
    <xf numFmtId="0" fontId="2" fillId="0" borderId="77" xfId="2" applyBorder="1" applyAlignment="1">
      <alignment horizontal="center"/>
    </xf>
    <xf numFmtId="0" fontId="2" fillId="0" borderId="47" xfId="2" applyBorder="1"/>
    <xf numFmtId="0" fontId="2" fillId="0" borderId="74" xfId="2" applyBorder="1"/>
    <xf numFmtId="0" fontId="2" fillId="0" borderId="5" xfId="2" applyBorder="1"/>
    <xf numFmtId="0" fontId="2" fillId="0" borderId="75" xfId="2" applyBorder="1"/>
    <xf numFmtId="0" fontId="2" fillId="0" borderId="45" xfId="2" applyBorder="1"/>
    <xf numFmtId="0" fontId="2" fillId="0" borderId="78" xfId="2" applyBorder="1"/>
    <xf numFmtId="0" fontId="2" fillId="0" borderId="79" xfId="2" applyBorder="1"/>
    <xf numFmtId="0" fontId="2" fillId="0" borderId="46" xfId="2" applyBorder="1"/>
    <xf numFmtId="0" fontId="4" fillId="0" borderId="33" xfId="2" applyFont="1" applyBorder="1" applyAlignment="1">
      <alignment horizontal="center" vertical="center" wrapText="1"/>
    </xf>
    <xf numFmtId="0" fontId="7" fillId="3" borderId="12" xfId="2" applyFont="1" applyFill="1" applyBorder="1" applyAlignment="1">
      <alignment horizontal="center" vertical="center"/>
    </xf>
    <xf numFmtId="0" fontId="7" fillId="3" borderId="35" xfId="2" applyFont="1" applyFill="1" applyBorder="1" applyAlignment="1">
      <alignment horizontal="center" vertical="center"/>
    </xf>
    <xf numFmtId="0" fontId="47" fillId="3" borderId="12" xfId="2" applyFont="1" applyFill="1" applyBorder="1" applyAlignment="1">
      <alignment horizontal="center" vertical="center"/>
    </xf>
    <xf numFmtId="0" fontId="88" fillId="0" borderId="0" xfId="0" applyFont="1" applyAlignment="1">
      <alignment horizontal="left" vertical="center"/>
    </xf>
    <xf numFmtId="0" fontId="85" fillId="0" borderId="0" xfId="0" applyFont="1" applyAlignment="1">
      <alignment horizontal="right" vertical="center" shrinkToFit="1"/>
    </xf>
    <xf numFmtId="0" fontId="7" fillId="3" borderId="35" xfId="2" applyFont="1" applyFill="1" applyBorder="1" applyAlignment="1">
      <alignment horizontal="center" vertical="center"/>
    </xf>
    <xf numFmtId="0" fontId="7" fillId="3" borderId="40" xfId="2" applyFont="1" applyFill="1" applyBorder="1" applyAlignment="1">
      <alignment horizontal="center" vertical="center"/>
    </xf>
    <xf numFmtId="0" fontId="31" fillId="0" borderId="0" xfId="2" applyFont="1" applyAlignment="1">
      <alignment horizontal="right"/>
    </xf>
    <xf numFmtId="0" fontId="7" fillId="0" borderId="0" xfId="2" applyFont="1" applyAlignment="1">
      <alignment horizontal="right"/>
    </xf>
    <xf numFmtId="0" fontId="5" fillId="0" borderId="0" xfId="2" applyFont="1" applyAlignment="1" applyProtection="1">
      <alignment horizontal="right" vertical="top"/>
      <protection locked="0"/>
    </xf>
    <xf numFmtId="0" fontId="2" fillId="2" borderId="0" xfId="2" applyFill="1"/>
    <xf numFmtId="0" fontId="2" fillId="2" borderId="0" xfId="2" applyFill="1" applyAlignment="1">
      <alignment shrinkToFit="1"/>
    </xf>
    <xf numFmtId="0" fontId="38" fillId="2" borderId="0" xfId="2" applyFont="1" applyFill="1"/>
    <xf numFmtId="0" fontId="3" fillId="2" borderId="0" xfId="2" applyFont="1" applyFill="1" applyAlignment="1">
      <alignment horizontal="center" vertical="center"/>
    </xf>
    <xf numFmtId="0" fontId="40" fillId="0" borderId="0" xfId="2" applyFont="1" applyAlignment="1">
      <alignment vertical="center"/>
    </xf>
    <xf numFmtId="0" fontId="7" fillId="0" borderId="0" xfId="2" applyFont="1" applyAlignment="1">
      <alignment horizontal="center" vertical="center"/>
    </xf>
    <xf numFmtId="0" fontId="7" fillId="0" borderId="0" xfId="2" applyFont="1" applyAlignment="1">
      <alignment horizontal="center" vertical="center" shrinkToFit="1"/>
    </xf>
    <xf numFmtId="0" fontId="40" fillId="0" borderId="0" xfId="2" applyFont="1" applyAlignment="1">
      <alignment horizontal="center" vertical="center"/>
    </xf>
    <xf numFmtId="0" fontId="7" fillId="0" borderId="1" xfId="2" applyFont="1" applyBorder="1" applyAlignment="1">
      <alignment vertical="center"/>
    </xf>
    <xf numFmtId="0" fontId="13" fillId="0" borderId="1" xfId="2" applyFont="1" applyBorder="1" applyAlignment="1">
      <alignment vertical="center"/>
    </xf>
    <xf numFmtId="176" fontId="8" fillId="0" borderId="7" xfId="2" quotePrefix="1" applyNumberFormat="1" applyFont="1" applyBorder="1" applyAlignment="1">
      <alignment horizontal="right" vertical="center" shrinkToFit="1"/>
    </xf>
    <xf numFmtId="0" fontId="2" fillId="0" borderId="18" xfId="2" applyBorder="1" applyAlignment="1">
      <alignment horizontal="center" vertical="center"/>
    </xf>
    <xf numFmtId="0" fontId="2" fillId="0" borderId="19" xfId="2" applyBorder="1" applyAlignment="1">
      <alignment horizontal="center" vertical="center"/>
    </xf>
    <xf numFmtId="176" fontId="2" fillId="0" borderId="0" xfId="2" applyNumberFormat="1" applyAlignment="1" applyProtection="1">
      <alignment horizontal="center" vertical="center"/>
      <protection locked="0"/>
    </xf>
    <xf numFmtId="179" fontId="7" fillId="0" borderId="0" xfId="2" applyNumberFormat="1" applyFont="1" applyAlignment="1" applyProtection="1">
      <alignment horizontal="left" vertical="center" shrinkToFit="1"/>
      <protection hidden="1"/>
    </xf>
    <xf numFmtId="0" fontId="48" fillId="0" borderId="13" xfId="2" quotePrefix="1" applyFont="1" applyBorder="1" applyAlignment="1">
      <alignment horizontal="center" vertical="center" shrinkToFit="1"/>
    </xf>
    <xf numFmtId="0" fontId="2" fillId="0" borderId="18" xfId="2" applyBorder="1" applyAlignment="1" applyProtection="1">
      <alignment horizontal="center" vertical="center"/>
      <protection locked="0"/>
    </xf>
    <xf numFmtId="0" fontId="2" fillId="0" borderId="19" xfId="2" applyBorder="1" applyAlignment="1" applyProtection="1">
      <alignment horizontal="center" vertical="center"/>
      <protection locked="0"/>
    </xf>
    <xf numFmtId="0" fontId="40" fillId="0" borderId="0" xfId="2" applyFont="1" applyAlignment="1">
      <alignment vertical="top"/>
    </xf>
    <xf numFmtId="0" fontId="7" fillId="0" borderId="2" xfId="2" applyFont="1" applyBorder="1" applyAlignment="1">
      <alignment vertical="center"/>
    </xf>
    <xf numFmtId="0" fontId="13" fillId="0" borderId="2" xfId="2" applyFont="1" applyBorder="1" applyAlignment="1">
      <alignment vertical="center"/>
    </xf>
    <xf numFmtId="176" fontId="8" fillId="0" borderId="9" xfId="2" quotePrefix="1" applyNumberFormat="1" applyFont="1" applyBorder="1" applyAlignment="1">
      <alignment horizontal="right" vertical="center" shrinkToFit="1"/>
    </xf>
    <xf numFmtId="0" fontId="2" fillId="0" borderId="20" xfId="2" applyBorder="1" applyAlignment="1">
      <alignment horizontal="center" vertical="center"/>
    </xf>
    <xf numFmtId="0" fontId="2" fillId="0" borderId="21" xfId="2" applyBorder="1" applyAlignment="1">
      <alignment horizontal="center" vertical="center"/>
    </xf>
    <xf numFmtId="0" fontId="48" fillId="0" borderId="15" xfId="2" quotePrefix="1" applyFont="1" applyBorder="1" applyAlignment="1">
      <alignment horizontal="center" vertical="center" shrinkToFit="1"/>
    </xf>
    <xf numFmtId="0" fontId="44" fillId="0" borderId="0" xfId="2" applyFont="1" applyAlignment="1">
      <alignment horizontal="center" vertical="center"/>
    </xf>
    <xf numFmtId="0" fontId="1" fillId="0" borderId="0" xfId="2" applyFont="1" applyAlignment="1">
      <alignment vertical="center"/>
    </xf>
    <xf numFmtId="0" fontId="40" fillId="0" borderId="0" xfId="2" applyFont="1" applyAlignment="1" applyProtection="1">
      <alignment horizontal="center" vertical="center"/>
      <protection hidden="1"/>
    </xf>
    <xf numFmtId="178" fontId="39" fillId="0" borderId="0" xfId="2" applyNumberFormat="1" applyFont="1" applyAlignment="1" applyProtection="1">
      <alignment horizontal="center" vertical="center"/>
      <protection hidden="1"/>
    </xf>
    <xf numFmtId="0" fontId="7" fillId="0" borderId="3" xfId="2" applyFont="1" applyBorder="1" applyAlignment="1">
      <alignment vertical="center"/>
    </xf>
    <xf numFmtId="0" fontId="13" fillId="0" borderId="3" xfId="2" applyFont="1" applyBorder="1" applyAlignment="1">
      <alignment vertical="center"/>
    </xf>
    <xf numFmtId="176" fontId="8" fillId="0" borderId="11" xfId="2" quotePrefix="1" applyNumberFormat="1" applyFont="1" applyBorder="1" applyAlignment="1">
      <alignment horizontal="right" vertical="center" shrinkToFit="1"/>
    </xf>
    <xf numFmtId="0" fontId="9" fillId="0" borderId="14" xfId="2" quotePrefix="1" applyFont="1" applyBorder="1" applyAlignment="1">
      <alignment horizontal="center" vertical="center" shrinkToFit="1"/>
    </xf>
    <xf numFmtId="0" fontId="2" fillId="0" borderId="22" xfId="2" applyBorder="1" applyAlignment="1">
      <alignment horizontal="center" vertical="center"/>
    </xf>
    <xf numFmtId="0" fontId="2" fillId="0" borderId="23" xfId="2" applyBorder="1" applyAlignment="1">
      <alignment horizontal="center" vertical="center"/>
    </xf>
    <xf numFmtId="0" fontId="48" fillId="0" borderId="14" xfId="2" quotePrefix="1" applyFont="1" applyBorder="1" applyAlignment="1">
      <alignment horizontal="center" vertical="center" shrinkToFit="1"/>
    </xf>
    <xf numFmtId="0" fontId="39" fillId="0" borderId="0" xfId="2" applyFont="1" applyAlignment="1" applyProtection="1">
      <alignment horizontal="center" vertical="center"/>
      <protection hidden="1"/>
    </xf>
    <xf numFmtId="0" fontId="13" fillId="0" borderId="0" xfId="2" applyFont="1" applyAlignment="1">
      <alignment vertical="center"/>
    </xf>
    <xf numFmtId="0" fontId="13" fillId="0" borderId="0" xfId="2" applyFont="1" applyAlignment="1">
      <alignment vertical="center" wrapText="1"/>
    </xf>
    <xf numFmtId="0" fontId="13" fillId="0" borderId="6" xfId="2" applyFont="1" applyBorder="1" applyAlignment="1">
      <alignment vertical="center"/>
    </xf>
    <xf numFmtId="0" fontId="9" fillId="0" borderId="54" xfId="2" quotePrefix="1" applyFont="1" applyBorder="1" applyAlignment="1">
      <alignment horizontal="center" vertical="center" shrinkToFit="1"/>
    </xf>
    <xf numFmtId="0" fontId="7" fillId="0" borderId="0" xfId="2" applyFont="1" applyAlignment="1" applyProtection="1">
      <alignment horizontal="left" vertical="center" shrinkToFit="1"/>
      <protection hidden="1"/>
    </xf>
    <xf numFmtId="0" fontId="7" fillId="0" borderId="0" xfId="2" applyFont="1" applyAlignment="1" applyProtection="1">
      <alignment horizontal="left" vertical="center"/>
      <protection hidden="1"/>
    </xf>
    <xf numFmtId="0" fontId="13" fillId="0" borderId="8" xfId="2" applyFont="1" applyBorder="1" applyAlignment="1">
      <alignment vertical="center"/>
    </xf>
    <xf numFmtId="0" fontId="9" fillId="0" borderId="21" xfId="2" quotePrefix="1" applyFont="1" applyBorder="1" applyAlignment="1">
      <alignment horizontal="center" vertical="center" shrinkToFit="1"/>
    </xf>
    <xf numFmtId="0" fontId="47" fillId="3" borderId="12" xfId="2" applyFont="1" applyFill="1" applyBorder="1" applyAlignment="1">
      <alignment horizontal="center" vertical="center" wrapText="1"/>
    </xf>
    <xf numFmtId="176" fontId="8" fillId="0" borderId="7" xfId="2" quotePrefix="1" applyNumberFormat="1" applyFont="1" applyBorder="1" applyAlignment="1">
      <alignment horizontal="right" vertical="center"/>
    </xf>
    <xf numFmtId="0" fontId="83" fillId="0" borderId="6" xfId="2" applyFont="1" applyBorder="1" applyAlignment="1">
      <alignment vertical="center"/>
    </xf>
    <xf numFmtId="0" fontId="53" fillId="0" borderId="7" xfId="2" quotePrefix="1" applyFont="1" applyBorder="1" applyAlignment="1">
      <alignment horizontal="center" vertical="center"/>
    </xf>
    <xf numFmtId="179" fontId="51" fillId="0" borderId="0" xfId="2" applyNumberFormat="1" applyFont="1" applyAlignment="1" applyProtection="1">
      <alignment horizontal="left" vertical="center"/>
      <protection hidden="1"/>
    </xf>
    <xf numFmtId="176" fontId="8" fillId="0" borderId="11" xfId="2" quotePrefix="1" applyNumberFormat="1" applyFont="1" applyBorder="1" applyAlignment="1">
      <alignment horizontal="right" vertical="center"/>
    </xf>
    <xf numFmtId="0" fontId="2" fillId="0" borderId="26" xfId="2" applyBorder="1" applyAlignment="1">
      <alignment horizontal="center" vertical="center"/>
    </xf>
    <xf numFmtId="0" fontId="2" fillId="0" borderId="27" xfId="2" applyBorder="1" applyAlignment="1">
      <alignment horizontal="center" vertical="center"/>
    </xf>
    <xf numFmtId="0" fontId="83" fillId="0" borderId="8" xfId="2" applyFont="1" applyBorder="1" applyAlignment="1">
      <alignment vertical="center"/>
    </xf>
    <xf numFmtId="176" fontId="8" fillId="0" borderId="9" xfId="2" quotePrefix="1" applyNumberFormat="1" applyFont="1" applyBorder="1" applyAlignment="1">
      <alignment horizontal="right" vertical="center"/>
    </xf>
    <xf numFmtId="0" fontId="53" fillId="0" borderId="11" xfId="2" quotePrefix="1" applyFont="1" applyBorder="1" applyAlignment="1">
      <alignment horizontal="center" vertical="center"/>
    </xf>
    <xf numFmtId="0" fontId="2" fillId="0" borderId="26" xfId="2" applyBorder="1" applyAlignment="1" applyProtection="1">
      <alignment horizontal="center" vertical="center"/>
      <protection locked="0"/>
    </xf>
    <xf numFmtId="0" fontId="53" fillId="0" borderId="9" xfId="2" quotePrefix="1" applyFont="1" applyBorder="1" applyAlignment="1">
      <alignment horizontal="center" vertical="center"/>
    </xf>
    <xf numFmtId="0" fontId="7" fillId="0" borderId="14" xfId="2" applyFont="1" applyBorder="1" applyAlignment="1">
      <alignment vertical="center"/>
    </xf>
    <xf numFmtId="0" fontId="13" fillId="0" borderId="10" xfId="2" applyFont="1" applyBorder="1" applyAlignment="1">
      <alignment vertical="center"/>
    </xf>
    <xf numFmtId="0" fontId="9" fillId="0" borderId="34" xfId="2" quotePrefix="1" applyFont="1" applyBorder="1" applyAlignment="1">
      <alignment horizontal="center" vertical="center" shrinkToFit="1"/>
    </xf>
    <xf numFmtId="0" fontId="9" fillId="0" borderId="1" xfId="2" quotePrefix="1" applyFont="1" applyBorder="1" applyAlignment="1">
      <alignment horizontal="center" vertical="center" shrinkToFit="1"/>
    </xf>
    <xf numFmtId="179" fontId="39" fillId="0" borderId="0" xfId="2" applyNumberFormat="1" applyFont="1" applyAlignment="1" applyProtection="1">
      <alignment horizontal="right" vertical="center"/>
      <protection hidden="1"/>
    </xf>
    <xf numFmtId="0" fontId="2" fillId="0" borderId="53" xfId="2" applyBorder="1" applyAlignment="1" applyProtection="1">
      <alignment horizontal="center" vertical="center"/>
      <protection locked="0"/>
    </xf>
    <xf numFmtId="0" fontId="9" fillId="0" borderId="3" xfId="2" quotePrefix="1" applyFont="1" applyBorder="1" applyAlignment="1">
      <alignment horizontal="center" vertical="center" shrinkToFit="1"/>
    </xf>
    <xf numFmtId="0" fontId="7" fillId="0" borderId="35" xfId="2" applyFont="1" applyBorder="1" applyAlignment="1">
      <alignment horizontal="left" vertical="center"/>
    </xf>
    <xf numFmtId="0" fontId="48" fillId="0" borderId="67" xfId="2" quotePrefix="1" applyFont="1" applyBorder="1" applyAlignment="1">
      <alignment horizontal="center" vertical="center" shrinkToFit="1"/>
    </xf>
    <xf numFmtId="0" fontId="52" fillId="0" borderId="87" xfId="2" applyFont="1" applyBorder="1" applyAlignment="1">
      <alignment vertical="top" wrapText="1"/>
    </xf>
    <xf numFmtId="0" fontId="52" fillId="0" borderId="4" xfId="2" applyFont="1" applyBorder="1" applyAlignment="1">
      <alignment vertical="top" wrapText="1"/>
    </xf>
    <xf numFmtId="0" fontId="52" fillId="0" borderId="0" xfId="2" applyFont="1" applyAlignment="1">
      <alignment vertical="top" wrapText="1"/>
    </xf>
    <xf numFmtId="0" fontId="7" fillId="0" borderId="1" xfId="2" applyFont="1" applyBorder="1" applyAlignment="1">
      <alignment vertical="center" shrinkToFit="1"/>
    </xf>
    <xf numFmtId="0" fontId="13" fillId="0" borderId="1" xfId="2" applyFont="1" applyBorder="1" applyAlignment="1">
      <alignment vertical="center" shrinkToFit="1"/>
    </xf>
    <xf numFmtId="0" fontId="7" fillId="0" borderId="93" xfId="2" applyFont="1" applyBorder="1" applyAlignment="1">
      <alignment horizontal="left" vertical="center"/>
    </xf>
    <xf numFmtId="0" fontId="48" fillId="0" borderId="5" xfId="2" quotePrefix="1" applyFont="1" applyBorder="1" applyAlignment="1">
      <alignment horizontal="center" vertical="center" shrinkToFit="1"/>
    </xf>
    <xf numFmtId="0" fontId="52" fillId="0" borderId="40" xfId="2" applyFont="1" applyBorder="1" applyAlignment="1">
      <alignment vertical="top" wrapText="1"/>
    </xf>
    <xf numFmtId="0" fontId="52" fillId="0" borderId="33" xfId="2" applyFont="1" applyBorder="1" applyAlignment="1">
      <alignment vertical="top" wrapText="1"/>
    </xf>
    <xf numFmtId="0" fontId="7" fillId="0" borderId="33" xfId="2" applyFont="1" applyBorder="1" applyAlignment="1">
      <alignment horizontal="center" vertical="center"/>
    </xf>
    <xf numFmtId="0" fontId="7" fillId="0" borderId="33" xfId="2" applyFont="1" applyBorder="1" applyAlignment="1">
      <alignment horizontal="center" vertical="center" wrapText="1"/>
    </xf>
    <xf numFmtId="0" fontId="83" fillId="0" borderId="10" xfId="2" applyFont="1" applyBorder="1" applyAlignment="1">
      <alignment vertical="center"/>
    </xf>
    <xf numFmtId="0" fontId="7" fillId="0" borderId="33" xfId="2" applyFont="1" applyBorder="1" applyAlignment="1">
      <alignment vertical="center"/>
    </xf>
    <xf numFmtId="0" fontId="53" fillId="0" borderId="33" xfId="2" quotePrefix="1" applyFont="1" applyBorder="1" applyAlignment="1">
      <alignment horizontal="center" vertical="center"/>
    </xf>
    <xf numFmtId="0" fontId="7" fillId="0" borderId="4" xfId="2" applyFont="1" applyBorder="1" applyAlignment="1">
      <alignment vertical="center"/>
    </xf>
    <xf numFmtId="0" fontId="48" fillId="0" borderId="86" xfId="2" quotePrefix="1" applyFont="1" applyBorder="1" applyAlignment="1">
      <alignment horizontal="center" vertical="center" shrinkToFit="1"/>
    </xf>
    <xf numFmtId="179" fontId="1" fillId="0" borderId="0" xfId="2" applyNumberFormat="1" applyFont="1" applyAlignment="1" applyProtection="1">
      <alignment horizontal="left" vertical="center" shrinkToFit="1"/>
      <protection hidden="1"/>
    </xf>
    <xf numFmtId="0" fontId="2" fillId="0" borderId="92" xfId="2" applyBorder="1" applyAlignment="1" applyProtection="1">
      <alignment horizontal="center" vertical="center"/>
      <protection locked="0"/>
    </xf>
    <xf numFmtId="0" fontId="2" fillId="0" borderId="29" xfId="2" applyBorder="1" applyAlignment="1">
      <alignment horizontal="center" vertical="center"/>
    </xf>
    <xf numFmtId="0" fontId="2" fillId="0" borderId="24" xfId="2" applyBorder="1" applyAlignment="1">
      <alignment horizontal="center" vertical="center"/>
    </xf>
    <xf numFmtId="0" fontId="2" fillId="0" borderId="29" xfId="2" applyBorder="1" applyAlignment="1" applyProtection="1">
      <alignment horizontal="center" vertical="center"/>
      <protection locked="0"/>
    </xf>
    <xf numFmtId="0" fontId="2" fillId="0" borderId="28" xfId="2" applyBorder="1" applyAlignment="1">
      <alignment horizontal="center" vertical="center"/>
    </xf>
    <xf numFmtId="0" fontId="2" fillId="0" borderId="25" xfId="2" applyBorder="1" applyAlignment="1">
      <alignment horizontal="center" vertical="center"/>
    </xf>
    <xf numFmtId="0" fontId="2" fillId="0" borderId="28" xfId="2" applyBorder="1" applyAlignment="1" applyProtection="1">
      <alignment horizontal="center" vertical="center"/>
      <protection locked="0"/>
    </xf>
    <xf numFmtId="0" fontId="2" fillId="0" borderId="88" xfId="2" applyBorder="1" applyAlignment="1" applyProtection="1">
      <alignment horizontal="center" vertical="center"/>
      <protection locked="0"/>
    </xf>
    <xf numFmtId="176" fontId="8" fillId="0" borderId="40" xfId="2" quotePrefix="1" applyNumberFormat="1" applyFont="1" applyBorder="1" applyAlignment="1">
      <alignment horizontal="right" vertical="center"/>
    </xf>
    <xf numFmtId="0" fontId="9" fillId="0" borderId="42" xfId="2" quotePrefix="1" applyFont="1" applyBorder="1" applyAlignment="1">
      <alignment horizontal="center" vertical="center" shrinkToFit="1"/>
    </xf>
    <xf numFmtId="0" fontId="2" fillId="0" borderId="48" xfId="2" applyBorder="1" applyAlignment="1">
      <alignment horizontal="center" vertical="center"/>
    </xf>
    <xf numFmtId="0" fontId="2" fillId="0" borderId="49" xfId="2" applyBorder="1" applyAlignment="1">
      <alignment horizontal="center" vertical="center"/>
    </xf>
    <xf numFmtId="0" fontId="1" fillId="0" borderId="0" xfId="2" applyFont="1" applyAlignment="1">
      <alignment vertical="top"/>
    </xf>
    <xf numFmtId="0" fontId="4" fillId="0" borderId="17" xfId="2" applyFont="1" applyBorder="1" applyAlignment="1">
      <alignment horizontal="center" vertical="center" wrapText="1"/>
    </xf>
    <xf numFmtId="0" fontId="12" fillId="0" borderId="17" xfId="2" applyFont="1" applyBorder="1" applyAlignment="1">
      <alignment horizontal="left" vertical="center" wrapText="1"/>
    </xf>
    <xf numFmtId="0" fontId="12" fillId="0" borderId="33" xfId="2" applyFont="1" applyBorder="1" applyAlignment="1">
      <alignment horizontal="left" vertical="center" wrapText="1"/>
    </xf>
    <xf numFmtId="0" fontId="12" fillId="0" borderId="59" xfId="2" applyFont="1" applyBorder="1" applyAlignment="1">
      <alignment horizontal="left" vertical="center" wrapText="1"/>
    </xf>
    <xf numFmtId="0" fontId="1" fillId="0" borderId="6" xfId="2" applyFont="1" applyBorder="1" applyAlignment="1">
      <alignment vertical="center"/>
    </xf>
    <xf numFmtId="0" fontId="53" fillId="0" borderId="0" xfId="2" applyFont="1" applyAlignment="1">
      <alignment horizontal="center" vertical="center"/>
    </xf>
    <xf numFmtId="0" fontId="13" fillId="0" borderId="4" xfId="2" applyFont="1" applyBorder="1" applyAlignment="1">
      <alignment vertical="center"/>
    </xf>
    <xf numFmtId="0" fontId="1" fillId="0" borderId="8" xfId="2" applyFont="1" applyBorder="1" applyAlignment="1">
      <alignment vertical="center"/>
    </xf>
    <xf numFmtId="0" fontId="7" fillId="0" borderId="0" xfId="2" applyFont="1" applyAlignment="1">
      <alignment horizontal="center"/>
    </xf>
    <xf numFmtId="179" fontId="51" fillId="0" borderId="0" xfId="2" applyNumberFormat="1" applyFont="1" applyAlignment="1" applyProtection="1">
      <alignment horizontal="left" vertical="center" wrapText="1"/>
      <protection hidden="1"/>
    </xf>
    <xf numFmtId="0" fontId="2" fillId="0" borderId="55" xfId="2" applyBorder="1" applyAlignment="1" applyProtection="1">
      <alignment horizontal="center" vertical="center"/>
      <protection locked="0"/>
    </xf>
    <xf numFmtId="0" fontId="2" fillId="0" borderId="94" xfId="2" applyBorder="1" applyAlignment="1" applyProtection="1">
      <alignment horizontal="center" vertical="center"/>
      <protection locked="0"/>
    </xf>
    <xf numFmtId="179" fontId="51" fillId="0" borderId="41" xfId="2" applyNumberFormat="1" applyFont="1" applyBorder="1" applyAlignment="1" applyProtection="1">
      <alignment horizontal="left" vertical="center"/>
      <protection hidden="1"/>
    </xf>
    <xf numFmtId="176" fontId="8" fillId="0" borderId="40" xfId="2" quotePrefix="1" applyNumberFormat="1" applyFont="1" applyBorder="1" applyAlignment="1">
      <alignment horizontal="right" vertical="center" shrinkToFit="1"/>
    </xf>
    <xf numFmtId="0" fontId="2" fillId="0" borderId="50" xfId="2" applyBorder="1" applyAlignment="1" applyProtection="1">
      <alignment horizontal="center" vertical="center"/>
      <protection locked="0"/>
    </xf>
    <xf numFmtId="0" fontId="2" fillId="0" borderId="51" xfId="2" applyBorder="1" applyAlignment="1" applyProtection="1">
      <alignment horizontal="center" vertical="center"/>
      <protection locked="0"/>
    </xf>
    <xf numFmtId="0" fontId="7" fillId="0" borderId="5" xfId="2" applyFont="1" applyBorder="1" applyAlignment="1">
      <alignment vertical="center"/>
    </xf>
    <xf numFmtId="0" fontId="13" fillId="0" borderId="5" xfId="2" applyFont="1" applyBorder="1" applyAlignment="1">
      <alignment vertical="center"/>
    </xf>
    <xf numFmtId="0" fontId="7" fillId="0" borderId="2" xfId="2" applyFont="1" applyBorder="1" applyAlignment="1">
      <alignment vertical="center" wrapText="1"/>
    </xf>
    <xf numFmtId="0" fontId="13" fillId="0" borderId="5" xfId="2" applyFont="1" applyBorder="1" applyAlignment="1">
      <alignment vertical="center" wrapText="1"/>
    </xf>
    <xf numFmtId="0" fontId="2" fillId="0" borderId="56" xfId="2" applyBorder="1" applyAlignment="1" applyProtection="1">
      <alignment horizontal="center" vertical="center"/>
      <protection locked="0"/>
    </xf>
    <xf numFmtId="0" fontId="2" fillId="0" borderId="95" xfId="2" applyBorder="1" applyAlignment="1" applyProtection="1">
      <alignment horizontal="center" vertical="center"/>
      <protection locked="0"/>
    </xf>
    <xf numFmtId="0" fontId="7" fillId="0" borderId="3" xfId="2" applyFont="1" applyBorder="1" applyAlignment="1">
      <alignment vertical="center" wrapText="1"/>
    </xf>
    <xf numFmtId="0" fontId="13" fillId="0" borderId="3" xfId="2" applyFont="1" applyBorder="1" applyAlignment="1">
      <alignment vertical="center" wrapText="1"/>
    </xf>
    <xf numFmtId="0" fontId="2" fillId="0" borderId="23" xfId="2" applyBorder="1" applyAlignment="1">
      <alignment horizontal="center" vertical="center" wrapText="1"/>
    </xf>
    <xf numFmtId="0" fontId="2" fillId="0" borderId="48" xfId="2" applyBorder="1" applyAlignment="1" applyProtection="1">
      <alignment horizontal="center" vertical="center"/>
      <protection locked="0"/>
    </xf>
    <xf numFmtId="0" fontId="2" fillId="0" borderId="49" xfId="2" applyBorder="1" applyAlignment="1" applyProtection="1">
      <alignment horizontal="center" vertical="center"/>
      <protection locked="0"/>
    </xf>
    <xf numFmtId="0" fontId="2" fillId="0" borderId="30" xfId="2" applyBorder="1" applyAlignment="1" applyProtection="1">
      <alignment horizontal="center" vertical="center"/>
      <protection locked="0"/>
    </xf>
    <xf numFmtId="0" fontId="7" fillId="0" borderId="16" xfId="2" applyFont="1" applyBorder="1" applyAlignment="1">
      <alignment horizontal="left" vertical="center" shrinkToFit="1"/>
    </xf>
    <xf numFmtId="0" fontId="53" fillId="0" borderId="12" xfId="2" quotePrefix="1" applyFont="1" applyBorder="1" applyAlignment="1">
      <alignment horizontal="center" vertical="center" shrinkToFit="1"/>
    </xf>
    <xf numFmtId="0" fontId="4" fillId="0" borderId="30" xfId="2" applyFont="1" applyBorder="1" applyAlignment="1" applyProtection="1">
      <alignment horizontal="center" vertical="center"/>
      <protection locked="0"/>
    </xf>
    <xf numFmtId="177" fontId="5" fillId="0" borderId="0" xfId="2" applyNumberFormat="1" applyFont="1" applyAlignment="1" applyProtection="1">
      <alignment horizontal="left" vertical="center" wrapText="1"/>
      <protection locked="0" hidden="1"/>
    </xf>
    <xf numFmtId="177" fontId="39" fillId="0" borderId="0" xfId="2" applyNumberFormat="1" applyFont="1" applyAlignment="1" applyProtection="1">
      <alignment horizontal="center" vertical="center"/>
      <protection hidden="1"/>
    </xf>
    <xf numFmtId="179" fontId="1" fillId="0" borderId="0" xfId="2" applyNumberFormat="1" applyFont="1" applyAlignment="1" applyProtection="1">
      <alignment horizontal="left" vertical="center"/>
      <protection hidden="1"/>
    </xf>
    <xf numFmtId="0" fontId="7" fillId="0" borderId="31" xfId="2" applyFont="1" applyBorder="1" applyAlignment="1">
      <alignment vertical="center"/>
    </xf>
    <xf numFmtId="0" fontId="7" fillId="0" borderId="0" xfId="2" applyFont="1" applyAlignment="1">
      <alignment vertical="center" wrapText="1"/>
    </xf>
    <xf numFmtId="176" fontId="8" fillId="0" borderId="0" xfId="2" quotePrefix="1" applyNumberFormat="1" applyFont="1" applyAlignment="1">
      <alignment horizontal="right" vertical="center" shrinkToFit="1"/>
    </xf>
    <xf numFmtId="0" fontId="9" fillId="0" borderId="0" xfId="2" quotePrefix="1" applyFont="1" applyAlignment="1">
      <alignment horizontal="center" vertical="center" shrinkToFit="1"/>
    </xf>
    <xf numFmtId="0" fontId="2" fillId="0" borderId="0" xfId="2" applyAlignment="1">
      <alignment horizontal="center" vertical="center"/>
    </xf>
    <xf numFmtId="0" fontId="67" fillId="0" borderId="0" xfId="2" applyFont="1" applyAlignment="1">
      <alignment horizontal="center" vertical="center" wrapText="1"/>
    </xf>
    <xf numFmtId="0" fontId="7" fillId="0" borderId="0" xfId="2" applyFont="1" applyAlignment="1">
      <alignment horizontal="center" vertical="center" wrapText="1"/>
    </xf>
    <xf numFmtId="178" fontId="18" fillId="0" borderId="0" xfId="2" applyNumberFormat="1" applyFont="1" applyAlignment="1" applyProtection="1">
      <alignment horizontal="center" vertical="center"/>
      <protection hidden="1"/>
    </xf>
    <xf numFmtId="0" fontId="7" fillId="0" borderId="0" xfId="2" quotePrefix="1" applyFont="1" applyAlignment="1">
      <alignment horizontal="center" shrinkToFit="1"/>
    </xf>
    <xf numFmtId="0" fontId="14" fillId="0" borderId="0" xfId="2" applyFont="1" applyAlignment="1" applyProtection="1">
      <alignment horizontal="right" vertical="center"/>
      <protection hidden="1"/>
    </xf>
    <xf numFmtId="0" fontId="7" fillId="0" borderId="15" xfId="2" applyFont="1" applyBorder="1" applyAlignment="1">
      <alignment vertical="center" wrapText="1"/>
    </xf>
    <xf numFmtId="0" fontId="5" fillId="0" borderId="67" xfId="2" applyFont="1" applyBorder="1" applyAlignment="1">
      <alignment horizontal="right" vertical="center"/>
    </xf>
    <xf numFmtId="0" fontId="54" fillId="0" borderId="0" xfId="2" applyFont="1" applyAlignment="1">
      <alignment horizontal="center" vertical="center"/>
    </xf>
    <xf numFmtId="0" fontId="7" fillId="3" borderId="0" xfId="2" applyFont="1" applyFill="1" applyAlignment="1">
      <alignment horizontal="center" vertical="center"/>
    </xf>
    <xf numFmtId="0" fontId="2" fillId="0" borderId="32" xfId="2" applyBorder="1" applyAlignment="1" applyProtection="1">
      <alignment horizontal="center" vertical="center"/>
      <protection locked="0"/>
    </xf>
    <xf numFmtId="0" fontId="4" fillId="0" borderId="0" xfId="2" applyFont="1" applyAlignment="1">
      <alignment horizontal="center" vertical="center" wrapText="1"/>
    </xf>
    <xf numFmtId="0" fontId="2" fillId="0" borderId="0" xfId="2" applyAlignment="1">
      <alignment horizontal="center" vertical="center" wrapText="1"/>
    </xf>
    <xf numFmtId="0" fontId="7" fillId="0" borderId="14" xfId="2" applyFont="1" applyBorder="1" applyAlignment="1">
      <alignment vertical="center" wrapText="1"/>
    </xf>
    <xf numFmtId="176" fontId="8" fillId="0" borderId="0" xfId="2" quotePrefix="1" applyNumberFormat="1" applyFont="1" applyAlignment="1">
      <alignment horizontal="right" vertical="center"/>
    </xf>
    <xf numFmtId="0" fontId="2" fillId="0" borderId="0" xfId="2" applyAlignment="1" applyProtection="1">
      <alignment horizontal="center" vertical="center"/>
      <protection locked="0"/>
    </xf>
    <xf numFmtId="177" fontId="39" fillId="0" borderId="0" xfId="2" applyNumberFormat="1" applyFont="1" applyAlignment="1" applyProtection="1">
      <alignment horizontal="right" vertical="center"/>
      <protection hidden="1"/>
    </xf>
    <xf numFmtId="0" fontId="4" fillId="0" borderId="0" xfId="2" applyFont="1" applyAlignment="1">
      <alignment horizontal="center" vertical="center"/>
    </xf>
    <xf numFmtId="0" fontId="11" fillId="0" borderId="0" xfId="2" applyFont="1" applyAlignment="1">
      <alignment vertical="center"/>
    </xf>
    <xf numFmtId="176" fontId="5" fillId="6" borderId="0" xfId="2" applyNumberFormat="1" applyFont="1" applyFill="1"/>
    <xf numFmtId="177" fontId="39" fillId="0" borderId="0" xfId="2" applyNumberFormat="1" applyFont="1" applyAlignment="1" applyProtection="1">
      <alignment horizontal="right" vertical="center" shrinkToFit="1"/>
      <protection hidden="1"/>
    </xf>
    <xf numFmtId="0" fontId="41" fillId="0" borderId="0" xfId="2" applyFont="1" applyAlignment="1">
      <alignment wrapText="1"/>
    </xf>
    <xf numFmtId="0" fontId="11" fillId="0" borderId="0" xfId="2" applyFont="1" applyAlignment="1">
      <alignment shrinkToFit="1"/>
    </xf>
    <xf numFmtId="0" fontId="2" fillId="0" borderId="27" xfId="2" applyBorder="1" applyAlignment="1" applyProtection="1">
      <alignment horizontal="center" vertical="center"/>
      <protection locked="0"/>
    </xf>
    <xf numFmtId="0" fontId="2" fillId="0" borderId="24" xfId="2" applyBorder="1" applyAlignment="1" applyProtection="1">
      <alignment horizontal="center" vertical="center"/>
      <protection locked="0"/>
    </xf>
    <xf numFmtId="0" fontId="2" fillId="0" borderId="25" xfId="2" applyBorder="1" applyAlignment="1" applyProtection="1">
      <alignment horizontal="center" vertical="center"/>
      <protection locked="0"/>
    </xf>
    <xf numFmtId="0" fontId="74" fillId="0" borderId="0" xfId="2" applyFont="1" applyAlignment="1">
      <alignment vertical="center"/>
    </xf>
    <xf numFmtId="0" fontId="2" fillId="0" borderId="23" xfId="2" applyBorder="1" applyAlignment="1" applyProtection="1">
      <alignment horizontal="center" vertical="center" wrapText="1"/>
      <protection locked="0"/>
    </xf>
    <xf numFmtId="180" fontId="47" fillId="0" borderId="0" xfId="2" applyNumberFormat="1" applyFont="1" applyAlignment="1" applyProtection="1">
      <alignment horizontal="left" vertical="center" shrinkToFit="1"/>
      <protection hidden="1"/>
    </xf>
    <xf numFmtId="176" fontId="5" fillId="0" borderId="0" xfId="2" applyNumberFormat="1" applyFont="1" applyAlignment="1" applyProtection="1">
      <alignment vertical="top" wrapText="1"/>
      <protection locked="0"/>
    </xf>
    <xf numFmtId="0" fontId="4" fillId="0" borderId="74" xfId="2" applyFont="1" applyBorder="1" applyAlignment="1">
      <alignment horizontal="center" vertical="center"/>
    </xf>
    <xf numFmtId="0" fontId="4" fillId="0" borderId="5" xfId="2" applyFont="1" applyBorder="1" applyAlignment="1">
      <alignment horizontal="center" vertical="center"/>
    </xf>
    <xf numFmtId="0" fontId="4" fillId="0" borderId="75" xfId="2" applyFont="1" applyBorder="1" applyAlignment="1">
      <alignment horizontal="center" vertical="center"/>
    </xf>
    <xf numFmtId="176" fontId="2" fillId="0" borderId="0" xfId="2" applyNumberFormat="1" applyAlignment="1" applyProtection="1">
      <alignment horizontal="center" vertical="center"/>
      <protection locked="0"/>
    </xf>
    <xf numFmtId="0" fontId="80" fillId="0" borderId="0" xfId="2" applyFont="1" applyAlignment="1">
      <alignment horizontal="right"/>
    </xf>
    <xf numFmtId="0" fontId="7" fillId="0" borderId="61" xfId="2" applyFont="1" applyBorder="1" applyAlignment="1">
      <alignment horizontal="center"/>
    </xf>
    <xf numFmtId="0" fontId="7" fillId="0" borderId="70" xfId="2" applyFont="1" applyBorder="1" applyAlignment="1">
      <alignment horizontal="center"/>
    </xf>
    <xf numFmtId="0" fontId="4" fillId="0" borderId="35" xfId="2" applyFont="1" applyBorder="1" applyAlignment="1">
      <alignment horizontal="center" vertical="center" wrapText="1"/>
    </xf>
    <xf numFmtId="0" fontId="4" fillId="0" borderId="37" xfId="2" applyFont="1" applyBorder="1" applyAlignment="1">
      <alignment horizontal="center" vertical="center" wrapText="1"/>
    </xf>
    <xf numFmtId="0" fontId="4" fillId="0" borderId="40" xfId="2" applyFont="1" applyBorder="1" applyAlignment="1">
      <alignment horizontal="center" vertical="center" wrapText="1"/>
    </xf>
    <xf numFmtId="0" fontId="7" fillId="4" borderId="71" xfId="2" applyFont="1" applyFill="1" applyBorder="1" applyAlignment="1">
      <alignment horizontal="center" vertical="center" wrapText="1"/>
    </xf>
    <xf numFmtId="0" fontId="7" fillId="4" borderId="51" xfId="2" applyFont="1" applyFill="1" applyBorder="1" applyAlignment="1">
      <alignment horizontal="center" vertical="center" wrapText="1"/>
    </xf>
    <xf numFmtId="178" fontId="18" fillId="0" borderId="72" xfId="2" applyNumberFormat="1" applyFont="1" applyBorder="1" applyAlignment="1" applyProtection="1">
      <alignment horizontal="center" vertical="center"/>
      <protection hidden="1"/>
    </xf>
    <xf numFmtId="178" fontId="18" fillId="0" borderId="32" xfId="2" applyNumberFormat="1" applyFont="1" applyBorder="1" applyAlignment="1" applyProtection="1">
      <alignment horizontal="center" vertical="center"/>
      <protection hidden="1"/>
    </xf>
    <xf numFmtId="178" fontId="18" fillId="0" borderId="73" xfId="2" applyNumberFormat="1" applyFont="1" applyBorder="1" applyAlignment="1" applyProtection="1">
      <alignment horizontal="center" vertical="center"/>
      <protection hidden="1"/>
    </xf>
    <xf numFmtId="178" fontId="18" fillId="0" borderId="68" xfId="2" applyNumberFormat="1" applyFont="1" applyBorder="1" applyAlignment="1" applyProtection="1">
      <alignment horizontal="center" vertical="center"/>
      <protection hidden="1"/>
    </xf>
    <xf numFmtId="0" fontId="7" fillId="0" borderId="61" xfId="2" quotePrefix="1" applyFont="1" applyBorder="1" applyAlignment="1">
      <alignment horizontal="center" shrinkToFit="1"/>
    </xf>
    <xf numFmtId="0" fontId="7" fillId="0" borderId="70" xfId="2" quotePrefix="1" applyFont="1" applyBorder="1" applyAlignment="1">
      <alignment horizontal="center" shrinkToFit="1"/>
    </xf>
    <xf numFmtId="0" fontId="14" fillId="0" borderId="72" xfId="2" applyFont="1" applyBorder="1" applyAlignment="1" applyProtection="1">
      <alignment horizontal="right" vertical="center"/>
      <protection hidden="1"/>
    </xf>
    <xf numFmtId="0" fontId="14" fillId="0" borderId="73" xfId="2" applyFont="1" applyBorder="1" applyAlignment="1" applyProtection="1">
      <alignment horizontal="right" vertical="center"/>
      <protection hidden="1"/>
    </xf>
    <xf numFmtId="0" fontId="13" fillId="0" borderId="35" xfId="2" applyFont="1" applyBorder="1" applyAlignment="1">
      <alignment horizontal="center" vertical="center" wrapText="1"/>
    </xf>
    <xf numFmtId="0" fontId="13" fillId="0" borderId="37" xfId="2" applyFont="1" applyBorder="1" applyAlignment="1">
      <alignment horizontal="center" vertical="center" wrapText="1"/>
    </xf>
    <xf numFmtId="0" fontId="13" fillId="0" borderId="40" xfId="2" applyFont="1" applyBorder="1" applyAlignment="1">
      <alignment horizontal="center" vertical="center" wrapText="1"/>
    </xf>
    <xf numFmtId="0" fontId="67" fillId="4" borderId="35" xfId="2" applyFont="1" applyFill="1" applyBorder="1" applyAlignment="1">
      <alignment horizontal="center" vertical="center" wrapText="1"/>
    </xf>
    <xf numFmtId="0" fontId="67" fillId="4" borderId="37" xfId="2" applyFont="1" applyFill="1" applyBorder="1" applyAlignment="1">
      <alignment horizontal="center" vertical="center" wrapText="1"/>
    </xf>
    <xf numFmtId="0" fontId="67" fillId="4" borderId="40" xfId="2" applyFont="1" applyFill="1" applyBorder="1" applyAlignment="1">
      <alignment horizontal="center" vertical="center" wrapText="1"/>
    </xf>
    <xf numFmtId="0" fontId="7" fillId="4" borderId="71" xfId="2" applyFont="1" applyFill="1" applyBorder="1" applyAlignment="1">
      <alignment horizontal="center" vertical="center"/>
    </xf>
    <xf numFmtId="0" fontId="7" fillId="4" borderId="49" xfId="2" applyFont="1" applyFill="1" applyBorder="1" applyAlignment="1">
      <alignment horizontal="center" vertical="center"/>
    </xf>
    <xf numFmtId="178" fontId="18" fillId="0" borderId="72" xfId="2" quotePrefix="1" applyNumberFormat="1" applyFont="1" applyBorder="1" applyAlignment="1" applyProtection="1">
      <alignment horizontal="center" vertical="center" shrinkToFit="1"/>
      <protection hidden="1"/>
    </xf>
    <xf numFmtId="178" fontId="18" fillId="0" borderId="73" xfId="2" quotePrefix="1" applyNumberFormat="1" applyFont="1" applyBorder="1" applyAlignment="1" applyProtection="1">
      <alignment horizontal="center" vertical="center" shrinkToFit="1"/>
      <protection hidden="1"/>
    </xf>
    <xf numFmtId="0" fontId="52" fillId="9" borderId="35" xfId="2" applyFont="1" applyFill="1" applyBorder="1" applyAlignment="1">
      <alignment horizontal="center" vertical="center" wrapText="1"/>
    </xf>
    <xf numFmtId="0" fontId="52" fillId="9" borderId="37" xfId="2" applyFont="1" applyFill="1" applyBorder="1" applyAlignment="1">
      <alignment horizontal="center" vertical="center" wrapText="1"/>
    </xf>
    <xf numFmtId="0" fontId="52" fillId="9" borderId="40" xfId="2" applyFont="1" applyFill="1" applyBorder="1" applyAlignment="1">
      <alignment horizontal="center" vertical="center" wrapText="1"/>
    </xf>
    <xf numFmtId="177" fontId="4" fillId="9" borderId="43" xfId="2" applyNumberFormat="1" applyFont="1" applyFill="1" applyBorder="1" applyAlignment="1" applyProtection="1">
      <alignment horizontal="center" vertical="center" textRotation="255"/>
      <protection hidden="1"/>
    </xf>
    <xf numFmtId="177" fontId="4" fillId="9" borderId="39" xfId="2" applyNumberFormat="1" applyFont="1" applyFill="1" applyBorder="1" applyAlignment="1" applyProtection="1">
      <alignment horizontal="center" vertical="center" textRotation="255"/>
      <protection hidden="1"/>
    </xf>
    <xf numFmtId="177" fontId="4" fillId="9" borderId="41" xfId="2" applyNumberFormat="1" applyFont="1" applyFill="1" applyBorder="1" applyAlignment="1" applyProtection="1">
      <alignment horizontal="center" vertical="center" textRotation="255"/>
      <protection hidden="1"/>
    </xf>
    <xf numFmtId="177" fontId="4" fillId="9" borderId="52" xfId="2" applyNumberFormat="1" applyFont="1" applyFill="1" applyBorder="1" applyAlignment="1" applyProtection="1">
      <alignment horizontal="center" vertical="center" textRotation="255"/>
      <protection hidden="1"/>
    </xf>
    <xf numFmtId="177" fontId="4" fillId="9" borderId="42" xfId="2" applyNumberFormat="1" applyFont="1" applyFill="1" applyBorder="1" applyAlignment="1" applyProtection="1">
      <alignment horizontal="center" vertical="center" textRotation="255"/>
      <protection hidden="1"/>
    </xf>
    <xf numFmtId="177" fontId="4" fillId="9" borderId="59" xfId="2" applyNumberFormat="1" applyFont="1" applyFill="1" applyBorder="1" applyAlignment="1" applyProtection="1">
      <alignment horizontal="center" vertical="center" textRotation="255"/>
      <protection hidden="1"/>
    </xf>
    <xf numFmtId="0" fontId="10" fillId="0" borderId="17" xfId="2" applyFont="1" applyBorder="1" applyAlignment="1">
      <alignment horizontal="center" vertical="center" wrapText="1"/>
    </xf>
    <xf numFmtId="0" fontId="7" fillId="0" borderId="17" xfId="2" applyFont="1" applyBorder="1" applyAlignment="1">
      <alignment horizontal="center" vertical="center" wrapText="1"/>
    </xf>
    <xf numFmtId="0" fontId="7" fillId="0" borderId="63" xfId="2" applyFont="1" applyBorder="1" applyAlignment="1">
      <alignment horizontal="center" vertical="center" wrapText="1"/>
    </xf>
    <xf numFmtId="0" fontId="7" fillId="0" borderId="16" xfId="2" applyFont="1" applyBorder="1" applyAlignment="1">
      <alignment horizontal="center" vertical="center" shrinkToFit="1"/>
    </xf>
    <xf numFmtId="0" fontId="7" fillId="0" borderId="17" xfId="2" applyFont="1" applyBorder="1" applyAlignment="1">
      <alignment horizontal="center" vertical="center" shrinkToFit="1"/>
    </xf>
    <xf numFmtId="0" fontId="7" fillId="0" borderId="63" xfId="2" applyFont="1" applyBorder="1" applyAlignment="1">
      <alignment horizontal="center" vertical="center" shrinkToFit="1"/>
    </xf>
    <xf numFmtId="0" fontId="10" fillId="0" borderId="16" xfId="2" applyFont="1" applyBorder="1" applyAlignment="1">
      <alignment horizontal="center" vertical="center" shrinkToFit="1"/>
    </xf>
    <xf numFmtId="0" fontId="10" fillId="0" borderId="17" xfId="2" applyFont="1" applyBorder="1" applyAlignment="1">
      <alignment horizontal="center" vertical="center" shrinkToFit="1"/>
    </xf>
    <xf numFmtId="0" fontId="10" fillId="0" borderId="63" xfId="2" applyFont="1" applyBorder="1" applyAlignment="1">
      <alignment horizontal="center" vertical="center" shrinkToFit="1"/>
    </xf>
    <xf numFmtId="0" fontId="4" fillId="0" borderId="43" xfId="2" applyFont="1" applyBorder="1" applyAlignment="1">
      <alignment horizontal="center" vertical="center" wrapText="1"/>
    </xf>
    <xf numFmtId="0" fontId="4" fillId="0" borderId="67" xfId="2" applyFont="1" applyBorder="1" applyAlignment="1">
      <alignment horizontal="center" vertical="center" wrapText="1"/>
    </xf>
    <xf numFmtId="0" fontId="4" fillId="0" borderId="39" xfId="2" applyFont="1" applyBorder="1" applyAlignment="1">
      <alignment horizontal="center" vertical="center" wrapText="1"/>
    </xf>
    <xf numFmtId="0" fontId="4" fillId="0" borderId="41" xfId="2" applyFont="1" applyBorder="1" applyAlignment="1">
      <alignment horizontal="center" vertical="center" wrapText="1"/>
    </xf>
    <xf numFmtId="0" fontId="4" fillId="0" borderId="0" xfId="2" applyFont="1" applyAlignment="1">
      <alignment horizontal="center" vertical="center" wrapText="1"/>
    </xf>
    <xf numFmtId="0" fontId="4" fillId="0" borderId="52" xfId="2" applyFont="1" applyBorder="1" applyAlignment="1">
      <alignment horizontal="center" vertical="center" wrapText="1"/>
    </xf>
    <xf numFmtId="0" fontId="4" fillId="0" borderId="42"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59" xfId="2" applyFont="1" applyBorder="1" applyAlignment="1">
      <alignment horizontal="center" vertical="center" wrapText="1"/>
    </xf>
    <xf numFmtId="0" fontId="4" fillId="9" borderId="12" xfId="2" applyFont="1" applyFill="1" applyBorder="1" applyAlignment="1">
      <alignment horizontal="center" vertical="center" wrapText="1"/>
    </xf>
    <xf numFmtId="0" fontId="10" fillId="0" borderId="35" xfId="2" applyFont="1" applyBorder="1" applyAlignment="1">
      <alignment horizontal="center" vertical="center" wrapText="1"/>
    </xf>
    <xf numFmtId="0" fontId="10" fillId="0" borderId="37" xfId="2" applyFont="1" applyBorder="1" applyAlignment="1">
      <alignment horizontal="center" vertical="center" wrapText="1"/>
    </xf>
    <xf numFmtId="0" fontId="10" fillId="0" borderId="40" xfId="2" applyFont="1" applyBorder="1" applyAlignment="1">
      <alignment horizontal="center" vertical="center" wrapText="1"/>
    </xf>
    <xf numFmtId="0" fontId="66" fillId="0" borderId="35" xfId="2" applyFont="1" applyBorder="1" applyAlignment="1">
      <alignment horizontal="center" vertical="center" wrapText="1"/>
    </xf>
    <xf numFmtId="0" fontId="66" fillId="0" borderId="37" xfId="2" applyFont="1" applyBorder="1" applyAlignment="1">
      <alignment horizontal="center" vertical="center" wrapText="1"/>
    </xf>
    <xf numFmtId="0" fontId="66" fillId="0" borderId="40" xfId="2" applyFont="1" applyBorder="1" applyAlignment="1">
      <alignment horizontal="center" vertical="center" wrapText="1"/>
    </xf>
    <xf numFmtId="0" fontId="4" fillId="9" borderId="43" xfId="2" applyFont="1" applyFill="1" applyBorder="1" applyAlignment="1">
      <alignment horizontal="center" vertical="center" wrapText="1"/>
    </xf>
    <xf numFmtId="0" fontId="4" fillId="9" borderId="39" xfId="2" applyFont="1" applyFill="1" applyBorder="1" applyAlignment="1">
      <alignment horizontal="center" vertical="center" wrapText="1"/>
    </xf>
    <xf numFmtId="0" fontId="4" fillId="9" borderId="41" xfId="2" applyFont="1" applyFill="1" applyBorder="1" applyAlignment="1">
      <alignment horizontal="center" vertical="center" wrapText="1"/>
    </xf>
    <xf numFmtId="0" fontId="4" fillId="9" borderId="52" xfId="2" applyFont="1" applyFill="1" applyBorder="1" applyAlignment="1">
      <alignment horizontal="center" vertical="center" wrapText="1"/>
    </xf>
    <xf numFmtId="0" fontId="4" fillId="9" borderId="42" xfId="2" applyFont="1" applyFill="1" applyBorder="1" applyAlignment="1">
      <alignment horizontal="center" vertical="center" wrapText="1"/>
    </xf>
    <xf numFmtId="0" fontId="4" fillId="9" borderId="59" xfId="2" applyFont="1" applyFill="1" applyBorder="1" applyAlignment="1">
      <alignment horizontal="center" vertical="center" wrapText="1"/>
    </xf>
    <xf numFmtId="0" fontId="7" fillId="0" borderId="43" xfId="2" applyFont="1" applyBorder="1" applyAlignment="1">
      <alignment horizontal="center" vertical="center" wrapText="1"/>
    </xf>
    <xf numFmtId="0" fontId="7" fillId="0" borderId="67" xfId="2" applyFont="1" applyBorder="1" applyAlignment="1">
      <alignment horizontal="center" vertical="center" wrapText="1"/>
    </xf>
    <xf numFmtId="0" fontId="7" fillId="0" borderId="39" xfId="2" applyFont="1" applyBorder="1" applyAlignment="1">
      <alignment horizontal="center" vertical="center" wrapText="1"/>
    </xf>
    <xf numFmtId="0" fontId="7" fillId="0" borderId="41" xfId="2" applyFont="1" applyBorder="1" applyAlignment="1">
      <alignment horizontal="center" vertical="center" wrapText="1"/>
    </xf>
    <xf numFmtId="0" fontId="7" fillId="0" borderId="0" xfId="2" applyFont="1" applyAlignment="1">
      <alignment horizontal="center" vertical="center" wrapText="1"/>
    </xf>
    <xf numFmtId="0" fontId="7" fillId="0" borderId="52" xfId="2" applyFont="1" applyBorder="1" applyAlignment="1">
      <alignment horizontal="center" vertical="center" wrapText="1"/>
    </xf>
    <xf numFmtId="0" fontId="7" fillId="0" borderId="42" xfId="2" applyFont="1" applyBorder="1" applyAlignment="1">
      <alignment horizontal="center" vertical="center" wrapText="1"/>
    </xf>
    <xf numFmtId="0" fontId="7" fillId="0" borderId="33" xfId="2" applyFont="1" applyBorder="1" applyAlignment="1">
      <alignment horizontal="center" vertical="center" wrapText="1"/>
    </xf>
    <xf numFmtId="0" fontId="7" fillId="0" borderId="59" xfId="2" applyFont="1" applyBorder="1" applyAlignment="1">
      <alignment horizontal="center" vertical="center" wrapText="1"/>
    </xf>
    <xf numFmtId="0" fontId="50" fillId="0" borderId="35" xfId="2" applyFont="1" applyBorder="1" applyAlignment="1">
      <alignment horizontal="center" vertical="center" wrapText="1"/>
    </xf>
    <xf numFmtId="0" fontId="50" fillId="0" borderId="37" xfId="2" applyFont="1" applyBorder="1" applyAlignment="1">
      <alignment horizontal="center" vertical="center" wrapText="1"/>
    </xf>
    <xf numFmtId="0" fontId="50" fillId="0" borderId="40" xfId="2" applyFont="1" applyBorder="1" applyAlignment="1">
      <alignment horizontal="center" vertical="center" wrapText="1"/>
    </xf>
    <xf numFmtId="176" fontId="2" fillId="0" borderId="91" xfId="2" applyNumberFormat="1" applyBorder="1" applyAlignment="1" applyProtection="1">
      <alignment horizontal="center" vertical="center"/>
      <protection locked="0"/>
    </xf>
    <xf numFmtId="0" fontId="2" fillId="0" borderId="26" xfId="2" applyBorder="1" applyAlignment="1" applyProtection="1">
      <alignment horizontal="center" vertical="center"/>
      <protection locked="0"/>
    </xf>
    <xf numFmtId="0" fontId="2" fillId="0" borderId="48" xfId="2" applyBorder="1" applyAlignment="1" applyProtection="1">
      <alignment horizontal="center" vertical="center"/>
      <protection locked="0"/>
    </xf>
    <xf numFmtId="0" fontId="2" fillId="0" borderId="27" xfId="2" applyBorder="1" applyAlignment="1" applyProtection="1">
      <alignment horizontal="center" vertical="center"/>
      <protection locked="0"/>
    </xf>
    <xf numFmtId="0" fontId="2" fillId="0" borderId="49" xfId="2" applyBorder="1" applyAlignment="1" applyProtection="1">
      <alignment horizontal="center" vertical="center"/>
      <protection locked="0"/>
    </xf>
    <xf numFmtId="177" fontId="4" fillId="9" borderId="35" xfId="2" applyNumberFormat="1" applyFont="1" applyFill="1" applyBorder="1" applyAlignment="1" applyProtection="1">
      <alignment horizontal="center" vertical="center" textRotation="255"/>
      <protection hidden="1"/>
    </xf>
    <xf numFmtId="177" fontId="4" fillId="9" borderId="37" xfId="2" applyNumberFormat="1" applyFont="1" applyFill="1" applyBorder="1" applyAlignment="1" applyProtection="1">
      <alignment horizontal="center" vertical="center" textRotation="255"/>
      <protection hidden="1"/>
    </xf>
    <xf numFmtId="177" fontId="4" fillId="9" borderId="40" xfId="2" applyNumberFormat="1" applyFont="1" applyFill="1" applyBorder="1" applyAlignment="1" applyProtection="1">
      <alignment horizontal="center" vertical="center" textRotation="255"/>
      <protection hidden="1"/>
    </xf>
    <xf numFmtId="0" fontId="5" fillId="0" borderId="35" xfId="2" applyFont="1" applyBorder="1" applyAlignment="1">
      <alignment horizontal="center" vertical="center" wrapText="1"/>
    </xf>
    <xf numFmtId="0" fontId="5" fillId="0" borderId="37" xfId="2" applyFont="1" applyBorder="1" applyAlignment="1">
      <alignment horizontal="center" vertical="center" wrapText="1"/>
    </xf>
    <xf numFmtId="0" fontId="5" fillId="0" borderId="40" xfId="2" applyFont="1" applyBorder="1" applyAlignment="1">
      <alignment horizontal="center" vertical="center" wrapText="1"/>
    </xf>
    <xf numFmtId="0" fontId="2" fillId="0" borderId="83" xfId="2" applyBorder="1" applyAlignment="1" applyProtection="1">
      <alignment horizontal="center" vertical="center"/>
      <protection locked="0"/>
    </xf>
    <xf numFmtId="0" fontId="2" fillId="0" borderId="88" xfId="2" applyBorder="1" applyAlignment="1" applyProtection="1">
      <alignment horizontal="center" vertical="center"/>
      <protection locked="0"/>
    </xf>
    <xf numFmtId="0" fontId="2" fillId="0" borderId="53" xfId="2" applyBorder="1" applyAlignment="1" applyProtection="1">
      <alignment horizontal="center" vertical="center"/>
      <protection locked="0"/>
    </xf>
    <xf numFmtId="0" fontId="2" fillId="0" borderId="89" xfId="2" applyBorder="1" applyAlignment="1" applyProtection="1">
      <alignment horizontal="center" vertical="center"/>
      <protection locked="0"/>
    </xf>
    <xf numFmtId="0" fontId="4" fillId="0" borderId="41" xfId="2" applyFont="1" applyBorder="1" applyAlignment="1">
      <alignment horizontal="left" vertical="center"/>
    </xf>
    <xf numFmtId="0" fontId="4" fillId="0" borderId="52" xfId="2" applyFont="1" applyBorder="1" applyAlignment="1">
      <alignment horizontal="left" vertical="center"/>
    </xf>
    <xf numFmtId="0" fontId="4" fillId="0" borderId="42" xfId="2" applyFont="1" applyBorder="1" applyAlignment="1">
      <alignment horizontal="left" vertical="center"/>
    </xf>
    <xf numFmtId="0" fontId="4" fillId="0" borderId="59" xfId="2" applyFont="1" applyBorder="1" applyAlignment="1">
      <alignment horizontal="left" vertical="center"/>
    </xf>
    <xf numFmtId="176" fontId="8" fillId="0" borderId="37" xfId="2" quotePrefix="1" applyNumberFormat="1" applyFont="1" applyBorder="1" applyAlignment="1">
      <alignment horizontal="right" vertical="center" shrinkToFit="1"/>
    </xf>
    <xf numFmtId="176" fontId="8" fillId="0" borderId="40" xfId="2" quotePrefix="1" applyNumberFormat="1" applyFont="1" applyBorder="1" applyAlignment="1">
      <alignment horizontal="right" vertical="center" shrinkToFit="1"/>
    </xf>
    <xf numFmtId="0" fontId="9" fillId="0" borderId="84" xfId="2" quotePrefix="1" applyFont="1" applyBorder="1" applyAlignment="1">
      <alignment horizontal="center" vertical="center" shrinkToFit="1"/>
    </xf>
    <xf numFmtId="0" fontId="9" fillId="0" borderId="51" xfId="2" quotePrefix="1" applyFont="1" applyBorder="1" applyAlignment="1">
      <alignment horizontal="center" vertical="center" shrinkToFit="1"/>
    </xf>
    <xf numFmtId="0" fontId="2" fillId="0" borderId="85" xfId="2" applyBorder="1" applyAlignment="1">
      <alignment horizontal="center" vertical="center"/>
    </xf>
    <xf numFmtId="0" fontId="2" fillId="0" borderId="48" xfId="2" applyBorder="1" applyAlignment="1">
      <alignment horizontal="center" vertical="center"/>
    </xf>
    <xf numFmtId="0" fontId="2" fillId="0" borderId="84" xfId="2" applyBorder="1" applyAlignment="1">
      <alignment horizontal="center" vertical="center"/>
    </xf>
    <xf numFmtId="0" fontId="2" fillId="0" borderId="49" xfId="2" applyBorder="1" applyAlignment="1">
      <alignment horizontal="center" vertical="center"/>
    </xf>
    <xf numFmtId="0" fontId="4" fillId="0" borderId="43" xfId="2" applyFont="1" applyBorder="1" applyAlignment="1">
      <alignment horizontal="left" vertical="center"/>
    </xf>
    <xf numFmtId="0" fontId="4" fillId="0" borderId="67" xfId="2" applyFont="1" applyBorder="1" applyAlignment="1">
      <alignment horizontal="left" vertical="center"/>
    </xf>
    <xf numFmtId="0" fontId="4" fillId="0" borderId="86" xfId="2" applyFont="1" applyBorder="1" applyAlignment="1">
      <alignment horizontal="left" vertical="center"/>
    </xf>
    <xf numFmtId="0" fontId="4" fillId="0" borderId="4" xfId="2" applyFont="1" applyBorder="1" applyAlignment="1">
      <alignment horizontal="left" vertical="center"/>
    </xf>
    <xf numFmtId="176" fontId="8" fillId="0" borderId="35" xfId="2" quotePrefix="1" applyNumberFormat="1" applyFont="1" applyBorder="1" applyAlignment="1">
      <alignment horizontal="right" vertical="center" shrinkToFit="1"/>
    </xf>
    <xf numFmtId="176" fontId="8" fillId="0" borderId="87" xfId="2" quotePrefix="1" applyNumberFormat="1" applyFont="1" applyBorder="1" applyAlignment="1">
      <alignment horizontal="right" vertical="center" shrinkToFit="1"/>
    </xf>
    <xf numFmtId="0" fontId="9" fillId="0" borderId="71" xfId="2" quotePrefix="1" applyFont="1" applyBorder="1" applyAlignment="1">
      <alignment horizontal="center" vertical="center" shrinkToFit="1"/>
    </xf>
    <xf numFmtId="0" fontId="9" fillId="0" borderId="89" xfId="2" quotePrefix="1" applyFont="1" applyBorder="1" applyAlignment="1">
      <alignment horizontal="center" vertical="center" shrinkToFit="1"/>
    </xf>
    <xf numFmtId="0" fontId="2" fillId="0" borderId="83" xfId="2" applyBorder="1" applyAlignment="1">
      <alignment horizontal="center" vertical="center"/>
    </xf>
    <xf numFmtId="0" fontId="2" fillId="0" borderId="88" xfId="2" applyBorder="1" applyAlignment="1">
      <alignment horizontal="center" vertical="center"/>
    </xf>
    <xf numFmtId="0" fontId="2" fillId="0" borderId="53" xfId="2" applyBorder="1" applyAlignment="1">
      <alignment horizontal="center" vertical="center"/>
    </xf>
    <xf numFmtId="0" fontId="2" fillId="0" borderId="89" xfId="2" applyBorder="1" applyAlignment="1">
      <alignment horizontal="center" vertical="center"/>
    </xf>
    <xf numFmtId="0" fontId="7" fillId="3" borderId="35" xfId="2" applyFont="1" applyFill="1" applyBorder="1" applyAlignment="1">
      <alignment horizontal="center" vertical="center"/>
    </xf>
    <xf numFmtId="0" fontId="7" fillId="3" borderId="40" xfId="2" applyFont="1" applyFill="1" applyBorder="1" applyAlignment="1">
      <alignment horizontal="center" vertical="center"/>
    </xf>
    <xf numFmtId="0" fontId="7" fillId="3" borderId="39" xfId="2" applyFont="1" applyFill="1" applyBorder="1" applyAlignment="1">
      <alignment horizontal="center" vertical="center"/>
    </xf>
    <xf numFmtId="0" fontId="7" fillId="3" borderId="59" xfId="2" applyFont="1" applyFill="1" applyBorder="1" applyAlignment="1">
      <alignment horizontal="center" vertical="center"/>
    </xf>
    <xf numFmtId="0" fontId="7" fillId="0" borderId="13" xfId="2" applyFont="1" applyBorder="1" applyAlignment="1">
      <alignment horizontal="left" vertical="center"/>
    </xf>
    <xf numFmtId="0" fontId="7" fillId="0" borderId="6" xfId="2" applyFont="1" applyBorder="1" applyAlignment="1">
      <alignment horizontal="left" vertical="center"/>
    </xf>
    <xf numFmtId="0" fontId="7" fillId="0" borderId="14" xfId="2" applyFont="1" applyBorder="1" applyAlignment="1">
      <alignment horizontal="left" vertical="center"/>
    </xf>
    <xf numFmtId="0" fontId="7" fillId="0" borderId="10" xfId="2" applyFont="1" applyBorder="1" applyAlignment="1">
      <alignment horizontal="left" vertical="center"/>
    </xf>
    <xf numFmtId="0" fontId="7" fillId="3" borderId="63" xfId="2" applyFont="1" applyFill="1" applyBorder="1" applyAlignment="1">
      <alignment horizontal="center" vertical="center"/>
    </xf>
    <xf numFmtId="0" fontId="7" fillId="3" borderId="12" xfId="2" applyFont="1" applyFill="1" applyBorder="1" applyAlignment="1">
      <alignment horizontal="center" vertical="center"/>
    </xf>
    <xf numFmtId="0" fontId="7" fillId="3" borderId="12" xfId="2" applyFont="1" applyFill="1" applyBorder="1" applyAlignment="1">
      <alignment horizontal="center" vertical="center" wrapText="1"/>
    </xf>
    <xf numFmtId="0" fontId="13" fillId="0" borderId="43" xfId="2" applyFont="1" applyBorder="1" applyAlignment="1">
      <alignment horizontal="center" vertical="center" wrapText="1"/>
    </xf>
    <xf numFmtId="0" fontId="13" fillId="0" borderId="67" xfId="2" applyFont="1" applyBorder="1" applyAlignment="1">
      <alignment horizontal="center" vertical="center" wrapText="1"/>
    </xf>
    <xf numFmtId="0" fontId="13" fillId="0" borderId="39" xfId="2" applyFont="1" applyBorder="1" applyAlignment="1">
      <alignment horizontal="center" vertical="center" wrapText="1"/>
    </xf>
    <xf numFmtId="0" fontId="13" fillId="0" borderId="42" xfId="2" applyFont="1" applyBorder="1" applyAlignment="1">
      <alignment horizontal="center" vertical="center" wrapText="1"/>
    </xf>
    <xf numFmtId="0" fontId="13" fillId="0" borderId="33" xfId="2" applyFont="1" applyBorder="1" applyAlignment="1">
      <alignment horizontal="center" vertical="center" wrapText="1"/>
    </xf>
    <xf numFmtId="0" fontId="13" fillId="0" borderId="59" xfId="2" applyFont="1" applyBorder="1" applyAlignment="1">
      <alignment horizontal="center" vertical="center" wrapText="1"/>
    </xf>
    <xf numFmtId="0" fontId="30" fillId="0" borderId="43" xfId="2" applyFont="1" applyBorder="1" applyAlignment="1">
      <alignment horizontal="center" vertical="center" shrinkToFit="1"/>
    </xf>
    <xf numFmtId="0" fontId="30" fillId="0" borderId="39" xfId="2" applyFont="1" applyBorder="1" applyAlignment="1">
      <alignment horizontal="center" vertical="center" shrinkToFit="1"/>
    </xf>
    <xf numFmtId="0" fontId="30" fillId="0" borderId="42" xfId="2" applyFont="1" applyBorder="1" applyAlignment="1">
      <alignment horizontal="center" vertical="center" shrinkToFit="1"/>
    </xf>
    <xf numFmtId="0" fontId="30" fillId="0" borderId="59" xfId="2" applyFont="1" applyBorder="1" applyAlignment="1">
      <alignment horizontal="center" vertical="center" shrinkToFit="1"/>
    </xf>
    <xf numFmtId="0" fontId="7" fillId="3" borderId="43" xfId="2" applyFont="1" applyFill="1" applyBorder="1" applyAlignment="1">
      <alignment horizontal="center" vertical="center"/>
    </xf>
    <xf numFmtId="0" fontId="7" fillId="3" borderId="67" xfId="2" applyFont="1" applyFill="1" applyBorder="1" applyAlignment="1">
      <alignment horizontal="center" vertical="center"/>
    </xf>
    <xf numFmtId="0" fontId="7" fillId="3" borderId="42" xfId="2" applyFont="1" applyFill="1" applyBorder="1" applyAlignment="1">
      <alignment horizontal="center" vertical="center"/>
    </xf>
    <xf numFmtId="0" fontId="7" fillId="3" borderId="33" xfId="2" applyFont="1" applyFill="1" applyBorder="1" applyAlignment="1">
      <alignment horizontal="center" vertical="center"/>
    </xf>
    <xf numFmtId="0" fontId="52" fillId="0" borderId="35" xfId="2" applyFont="1" applyBorder="1" applyAlignment="1">
      <alignment horizontal="center" vertical="center" wrapText="1"/>
    </xf>
    <xf numFmtId="0" fontId="52" fillId="0" borderId="37" xfId="2" applyFont="1" applyBorder="1" applyAlignment="1">
      <alignment horizontal="center" vertical="center" wrapText="1"/>
    </xf>
    <xf numFmtId="0" fontId="52" fillId="0" borderId="40" xfId="2" applyFont="1" applyBorder="1" applyAlignment="1">
      <alignment horizontal="center" vertical="center" wrapText="1"/>
    </xf>
    <xf numFmtId="0" fontId="13" fillId="0" borderId="35" xfId="2" applyFont="1" applyBorder="1" applyAlignment="1">
      <alignment horizontal="center" vertical="center"/>
    </xf>
    <xf numFmtId="0" fontId="13" fillId="0" borderId="40" xfId="2" applyFont="1" applyBorder="1" applyAlignment="1">
      <alignment horizontal="center" vertical="center"/>
    </xf>
    <xf numFmtId="0" fontId="7" fillId="0" borderId="43" xfId="2" applyFont="1" applyBorder="1" applyAlignment="1">
      <alignment horizontal="left" vertical="top"/>
    </xf>
    <xf numFmtId="0" fontId="7" fillId="0" borderId="67" xfId="2" applyFont="1" applyBorder="1" applyAlignment="1">
      <alignment horizontal="left" vertical="top"/>
    </xf>
    <xf numFmtId="0" fontId="7" fillId="0" borderId="39" xfId="2" applyFont="1" applyBorder="1" applyAlignment="1">
      <alignment horizontal="left" vertical="top"/>
    </xf>
    <xf numFmtId="0" fontId="13" fillId="0" borderId="43" xfId="2" applyFont="1" applyBorder="1" applyAlignment="1">
      <alignment horizontal="center" vertical="center"/>
    </xf>
    <xf numFmtId="0" fontId="13" fillId="0" borderId="67" xfId="2" applyFont="1" applyBorder="1" applyAlignment="1">
      <alignment horizontal="center" vertical="center"/>
    </xf>
    <xf numFmtId="0" fontId="13" fillId="0" borderId="39" xfId="2" applyFont="1" applyBorder="1" applyAlignment="1">
      <alignment horizontal="center" vertical="center"/>
    </xf>
    <xf numFmtId="0" fontId="13" fillId="0" borderId="42" xfId="2" applyFont="1" applyBorder="1" applyAlignment="1">
      <alignment horizontal="center" vertical="center"/>
    </xf>
    <xf numFmtId="0" fontId="13" fillId="0" borderId="33" xfId="2" applyFont="1" applyBorder="1" applyAlignment="1">
      <alignment horizontal="center" vertical="center"/>
    </xf>
    <xf numFmtId="0" fontId="13" fillId="0" borderId="59" xfId="2" applyFont="1" applyBorder="1" applyAlignment="1">
      <alignment horizontal="center" vertical="center"/>
    </xf>
    <xf numFmtId="0" fontId="7" fillId="0" borderId="42" xfId="2" applyFont="1" applyBorder="1" applyAlignment="1">
      <alignment horizontal="left" vertical="top"/>
    </xf>
    <xf numFmtId="0" fontId="7" fillId="0" borderId="33" xfId="2" applyFont="1" applyBorder="1" applyAlignment="1">
      <alignment horizontal="left" vertical="top"/>
    </xf>
    <xf numFmtId="0" fontId="7" fillId="0" borderId="59" xfId="2" applyFont="1" applyBorder="1" applyAlignment="1">
      <alignment horizontal="left" vertical="top"/>
    </xf>
    <xf numFmtId="0" fontId="30" fillId="0" borderId="67" xfId="2" applyFont="1" applyBorder="1" applyAlignment="1">
      <alignment horizontal="center" vertical="center" shrinkToFit="1"/>
    </xf>
    <xf numFmtId="0" fontId="30" fillId="0" borderId="33" xfId="2" applyFont="1" applyBorder="1" applyAlignment="1">
      <alignment horizontal="center" vertical="center" shrinkToFit="1"/>
    </xf>
    <xf numFmtId="0" fontId="7" fillId="0" borderId="56" xfId="2" applyFont="1" applyBorder="1" applyAlignment="1">
      <alignment horizontal="center" vertical="center"/>
    </xf>
    <xf numFmtId="0" fontId="7" fillId="0" borderId="64" xfId="2" applyFont="1" applyBorder="1" applyAlignment="1">
      <alignment horizontal="center" vertical="center"/>
    </xf>
    <xf numFmtId="0" fontId="31" fillId="0" borderId="43" xfId="2" applyFont="1" applyBorder="1" applyAlignment="1">
      <alignment horizontal="center" vertical="center" shrinkToFit="1"/>
    </xf>
    <xf numFmtId="0" fontId="31" fillId="0" borderId="39" xfId="2" applyFont="1" applyBorder="1" applyAlignment="1">
      <alignment horizontal="center" vertical="center" shrinkToFit="1"/>
    </xf>
    <xf numFmtId="0" fontId="31" fillId="0" borderId="65" xfId="2" applyFont="1" applyBorder="1" applyAlignment="1">
      <alignment horizontal="center" vertical="center" shrinkToFit="1"/>
    </xf>
    <xf numFmtId="0" fontId="31" fillId="0" borderId="66" xfId="2" applyFont="1" applyBorder="1" applyAlignment="1">
      <alignment horizontal="center" vertical="center" shrinkToFit="1"/>
    </xf>
    <xf numFmtId="0" fontId="7" fillId="0" borderId="12" xfId="2" applyFont="1" applyBorder="1" applyAlignment="1">
      <alignment horizontal="center" vertical="center"/>
    </xf>
    <xf numFmtId="0" fontId="7" fillId="0" borderId="38" xfId="2" applyFont="1" applyBorder="1" applyAlignment="1">
      <alignment horizontal="center" vertical="center"/>
    </xf>
    <xf numFmtId="0" fontId="30" fillId="0" borderId="65" xfId="2" applyFont="1" applyBorder="1" applyAlignment="1">
      <alignment horizontal="center" vertical="center" shrinkToFit="1"/>
    </xf>
    <xf numFmtId="0" fontId="30" fillId="0" borderId="68" xfId="2" applyFont="1" applyBorder="1" applyAlignment="1">
      <alignment horizontal="center" vertical="center" shrinkToFit="1"/>
    </xf>
    <xf numFmtId="0" fontId="30" fillId="0" borderId="66" xfId="2" applyFont="1" applyBorder="1" applyAlignment="1">
      <alignment horizontal="center" vertical="center" shrinkToFit="1"/>
    </xf>
    <xf numFmtId="0" fontId="30" fillId="0" borderId="69" xfId="2" applyFont="1" applyBorder="1" applyAlignment="1">
      <alignment horizontal="center" vertical="center" shrinkToFit="1"/>
    </xf>
    <xf numFmtId="0" fontId="30" fillId="0" borderId="70" xfId="2" applyFont="1" applyBorder="1" applyAlignment="1">
      <alignment horizontal="center" vertical="center" shrinkToFit="1"/>
    </xf>
    <xf numFmtId="0" fontId="47" fillId="3" borderId="12" xfId="2" applyFont="1" applyFill="1" applyBorder="1" applyAlignment="1">
      <alignment horizontal="center" vertical="center"/>
    </xf>
    <xf numFmtId="31" fontId="89" fillId="0" borderId="0" xfId="2" applyNumberFormat="1" applyFont="1" applyAlignment="1">
      <alignment horizontal="right" vertical="center"/>
    </xf>
    <xf numFmtId="0" fontId="92" fillId="0" borderId="0" xfId="0" applyFont="1" applyAlignment="1">
      <alignment horizontal="center" vertical="center"/>
    </xf>
    <xf numFmtId="0" fontId="86" fillId="0" borderId="0" xfId="0" applyFont="1" applyAlignment="1">
      <alignment horizontal="center" vertical="center"/>
    </xf>
    <xf numFmtId="0" fontId="7" fillId="0" borderId="55" xfId="2" applyFont="1" applyBorder="1" applyAlignment="1">
      <alignment horizontal="center" vertical="center"/>
    </xf>
    <xf numFmtId="0" fontId="19" fillId="0" borderId="57" xfId="2" applyFont="1" applyBorder="1" applyAlignment="1" applyProtection="1">
      <alignment horizontal="center" vertical="center" shrinkToFit="1"/>
      <protection locked="0"/>
    </xf>
    <xf numFmtId="0" fontId="19" fillId="0" borderId="58" xfId="2" applyFont="1" applyBorder="1" applyAlignment="1" applyProtection="1">
      <alignment horizontal="center" vertical="center" shrinkToFit="1"/>
      <protection locked="0"/>
    </xf>
    <xf numFmtId="0" fontId="19" fillId="0" borderId="42" xfId="2" applyFont="1" applyBorder="1" applyAlignment="1" applyProtection="1">
      <alignment horizontal="center" vertical="center" shrinkToFit="1"/>
      <protection locked="0"/>
    </xf>
    <xf numFmtId="0" fontId="19" fillId="0" borderId="59" xfId="2" applyFont="1" applyBorder="1" applyAlignment="1" applyProtection="1">
      <alignment horizontal="center" vertical="center" shrinkToFit="1"/>
      <protection locked="0"/>
    </xf>
    <xf numFmtId="0" fontId="7" fillId="0" borderId="60" xfId="2" applyFont="1" applyBorder="1" applyAlignment="1">
      <alignment horizontal="center" vertical="center"/>
    </xf>
    <xf numFmtId="0" fontId="31" fillId="0" borderId="57" xfId="2" applyFont="1" applyBorder="1" applyAlignment="1">
      <alignment horizontal="center" vertical="center" shrinkToFit="1"/>
    </xf>
    <xf numFmtId="0" fontId="31" fillId="0" borderId="32" xfId="2" applyFont="1" applyBorder="1" applyAlignment="1">
      <alignment horizontal="center" vertical="center" shrinkToFit="1"/>
    </xf>
    <xf numFmtId="0" fontId="31" fillId="0" borderId="61" xfId="2" applyFont="1" applyBorder="1" applyAlignment="1">
      <alignment horizontal="center" vertical="center" shrinkToFit="1"/>
    </xf>
    <xf numFmtId="0" fontId="31" fillId="0" borderId="42" xfId="2" applyFont="1" applyBorder="1" applyAlignment="1">
      <alignment horizontal="center" vertical="center" shrinkToFit="1"/>
    </xf>
    <xf numFmtId="0" fontId="31" fillId="0" borderId="33" xfId="2" applyFont="1" applyBorder="1" applyAlignment="1">
      <alignment horizontal="center" vertical="center" shrinkToFit="1"/>
    </xf>
    <xf numFmtId="0" fontId="31" fillId="0" borderId="62" xfId="2" applyFont="1" applyBorder="1" applyAlignment="1">
      <alignment horizontal="center" vertical="center" shrinkToFit="1"/>
    </xf>
    <xf numFmtId="176" fontId="5" fillId="0" borderId="0" xfId="2" applyNumberFormat="1" applyFont="1" applyAlignment="1" applyProtection="1">
      <alignment vertical="top" wrapText="1"/>
      <protection locked="0"/>
    </xf>
    <xf numFmtId="0" fontId="80" fillId="9" borderId="35" xfId="2" applyFont="1" applyFill="1" applyBorder="1" applyAlignment="1">
      <alignment horizontal="center" vertical="center" wrapText="1"/>
    </xf>
    <xf numFmtId="0" fontId="80" fillId="9" borderId="37" xfId="2" applyFont="1" applyFill="1" applyBorder="1" applyAlignment="1">
      <alignment horizontal="center" vertical="center" wrapText="1"/>
    </xf>
    <xf numFmtId="0" fontId="80" fillId="9" borderId="40" xfId="2" applyFont="1" applyFill="1" applyBorder="1" applyAlignment="1">
      <alignment horizontal="center" vertical="center" wrapText="1"/>
    </xf>
    <xf numFmtId="0" fontId="78" fillId="0" borderId="35" xfId="2" applyFont="1" applyBorder="1" applyAlignment="1">
      <alignment horizontal="center" vertical="center" wrapText="1"/>
    </xf>
    <xf numFmtId="0" fontId="78" fillId="0" borderId="37" xfId="2" applyFont="1" applyBorder="1" applyAlignment="1">
      <alignment horizontal="center" vertical="center" wrapText="1"/>
    </xf>
    <xf numFmtId="0" fontId="78" fillId="0" borderId="40" xfId="2" applyFont="1" applyBorder="1" applyAlignment="1">
      <alignment horizontal="center" vertical="center" wrapText="1"/>
    </xf>
    <xf numFmtId="0" fontId="77" fillId="0" borderId="35" xfId="2" applyFont="1" applyBorder="1" applyAlignment="1">
      <alignment horizontal="center" vertical="center" wrapText="1"/>
    </xf>
    <xf numFmtId="0" fontId="77" fillId="0" borderId="37" xfId="2" applyFont="1" applyBorder="1" applyAlignment="1">
      <alignment horizontal="center" vertical="center" wrapText="1"/>
    </xf>
    <xf numFmtId="0" fontId="77" fillId="0" borderId="40" xfId="2" applyFont="1" applyBorder="1" applyAlignment="1">
      <alignment horizontal="center" vertical="center" wrapText="1"/>
    </xf>
    <xf numFmtId="0" fontId="2" fillId="0" borderId="84" xfId="2" applyBorder="1" applyAlignment="1" applyProtection="1">
      <alignment horizontal="center" vertical="center"/>
      <protection locked="0"/>
    </xf>
    <xf numFmtId="0" fontId="2" fillId="0" borderId="85" xfId="2" applyBorder="1" applyAlignment="1" applyProtection="1">
      <alignment horizontal="center" vertical="center"/>
      <protection locked="0"/>
    </xf>
    <xf numFmtId="0" fontId="30" fillId="0" borderId="43" xfId="2" applyFont="1" applyBorder="1" applyAlignment="1" applyProtection="1">
      <alignment horizontal="center" vertical="center" shrinkToFit="1"/>
      <protection locked="0"/>
    </xf>
    <xf numFmtId="0" fontId="30" fillId="0" borderId="67" xfId="2" applyFont="1" applyBorder="1" applyAlignment="1" applyProtection="1">
      <alignment horizontal="center" vertical="center" shrinkToFit="1"/>
      <protection locked="0"/>
    </xf>
    <xf numFmtId="0" fontId="30" fillId="0" borderId="39" xfId="2" applyFont="1" applyBorder="1" applyAlignment="1" applyProtection="1">
      <alignment horizontal="center" vertical="center" shrinkToFit="1"/>
      <protection locked="0"/>
    </xf>
    <xf numFmtId="0" fontId="30" fillId="0" borderId="42" xfId="2" applyFont="1" applyBorder="1" applyAlignment="1" applyProtection="1">
      <alignment horizontal="center" vertical="center" shrinkToFit="1"/>
      <protection locked="0"/>
    </xf>
    <xf numFmtId="0" fontId="30" fillId="0" borderId="33" xfId="2" applyFont="1" applyBorder="1" applyAlignment="1" applyProtection="1">
      <alignment horizontal="center" vertical="center" shrinkToFit="1"/>
      <protection locked="0"/>
    </xf>
    <xf numFmtId="0" fontId="30" fillId="0" borderId="59" xfId="2" applyFont="1" applyBorder="1" applyAlignment="1" applyProtection="1">
      <alignment horizontal="center" vertical="center" shrinkToFit="1"/>
      <protection locked="0"/>
    </xf>
    <xf numFmtId="0" fontId="30" fillId="0" borderId="69" xfId="2" applyFont="1" applyBorder="1" applyAlignment="1" applyProtection="1">
      <alignment horizontal="center" vertical="center" shrinkToFit="1"/>
      <protection locked="0"/>
    </xf>
    <xf numFmtId="0" fontId="30" fillId="0" borderId="65" xfId="2" applyFont="1" applyBorder="1" applyAlignment="1" applyProtection="1">
      <alignment horizontal="center" vertical="center" shrinkToFit="1"/>
      <protection locked="0"/>
    </xf>
    <xf numFmtId="0" fontId="30" fillId="0" borderId="68" xfId="2" applyFont="1" applyBorder="1" applyAlignment="1" applyProtection="1">
      <alignment horizontal="center" vertical="center" shrinkToFit="1"/>
      <protection locked="0"/>
    </xf>
    <xf numFmtId="0" fontId="30" fillId="0" borderId="70" xfId="2" applyFont="1" applyBorder="1" applyAlignment="1" applyProtection="1">
      <alignment horizontal="center" vertical="center" shrinkToFit="1"/>
      <protection locked="0"/>
    </xf>
    <xf numFmtId="0" fontId="80" fillId="0" borderId="35" xfId="2" applyFont="1" applyBorder="1" applyAlignment="1">
      <alignment horizontal="center" vertical="center" wrapText="1"/>
    </xf>
    <xf numFmtId="0" fontId="80" fillId="0" borderId="37" xfId="2" applyFont="1" applyBorder="1" applyAlignment="1">
      <alignment horizontal="center" vertical="center" wrapText="1"/>
    </xf>
    <xf numFmtId="0" fontId="80" fillId="0" borderId="40" xfId="2" applyFont="1" applyBorder="1" applyAlignment="1">
      <alignment horizontal="center" vertical="center" wrapText="1"/>
    </xf>
    <xf numFmtId="0" fontId="7" fillId="0" borderId="43" xfId="2" applyFont="1" applyBorder="1" applyAlignment="1" applyProtection="1">
      <alignment horizontal="left" vertical="top"/>
      <protection locked="0"/>
    </xf>
    <xf numFmtId="0" fontId="7" fillId="0" borderId="67" xfId="2" applyFont="1" applyBorder="1" applyAlignment="1" applyProtection="1">
      <alignment horizontal="left" vertical="top"/>
      <protection locked="0"/>
    </xf>
    <xf numFmtId="0" fontId="7" fillId="0" borderId="39" xfId="2" applyFont="1" applyBorder="1" applyAlignment="1" applyProtection="1">
      <alignment horizontal="left" vertical="top"/>
      <protection locked="0"/>
    </xf>
    <xf numFmtId="0" fontId="7" fillId="0" borderId="42" xfId="2" applyFont="1" applyBorder="1" applyAlignment="1" applyProtection="1">
      <alignment horizontal="left" vertical="top"/>
      <protection locked="0"/>
    </xf>
    <xf numFmtId="0" fontId="7" fillId="0" borderId="33" xfId="2" applyFont="1" applyBorder="1" applyAlignment="1" applyProtection="1">
      <alignment horizontal="left" vertical="top"/>
      <protection locked="0"/>
    </xf>
    <xf numFmtId="0" fontId="7" fillId="0" borderId="59" xfId="2" applyFont="1" applyBorder="1" applyAlignment="1" applyProtection="1">
      <alignment horizontal="left" vertical="top"/>
      <protection locked="0"/>
    </xf>
    <xf numFmtId="0" fontId="7" fillId="3" borderId="16" xfId="2" applyFont="1" applyFill="1" applyBorder="1" applyAlignment="1">
      <alignment horizontal="center" vertical="center"/>
    </xf>
    <xf numFmtId="0" fontId="31" fillId="0" borderId="43" xfId="2" applyFont="1" applyBorder="1" applyAlignment="1" applyProtection="1">
      <alignment horizontal="center" vertical="center" shrinkToFit="1"/>
      <protection locked="0"/>
    </xf>
    <xf numFmtId="0" fontId="31" fillId="0" borderId="39" xfId="2" applyFont="1" applyBorder="1" applyAlignment="1" applyProtection="1">
      <alignment horizontal="center" vertical="center" shrinkToFit="1"/>
      <protection locked="0"/>
    </xf>
    <xf numFmtId="0" fontId="31" fillId="0" borderId="65" xfId="2" applyFont="1" applyBorder="1" applyAlignment="1" applyProtection="1">
      <alignment horizontal="center" vertical="center" shrinkToFit="1"/>
      <protection locked="0"/>
    </xf>
    <xf numFmtId="0" fontId="31" fillId="0" borderId="66" xfId="2" applyFont="1" applyBorder="1" applyAlignment="1" applyProtection="1">
      <alignment horizontal="center" vertical="center" shrinkToFit="1"/>
      <protection locked="0"/>
    </xf>
    <xf numFmtId="0" fontId="30" fillId="0" borderId="66" xfId="2" applyFont="1" applyBorder="1" applyAlignment="1" applyProtection="1">
      <alignment horizontal="center" vertical="center" shrinkToFit="1"/>
      <protection locked="0"/>
    </xf>
    <xf numFmtId="0" fontId="31" fillId="0" borderId="57" xfId="2" applyFont="1" applyBorder="1" applyAlignment="1" applyProtection="1">
      <alignment horizontal="center" vertical="center" shrinkToFit="1"/>
      <protection locked="0"/>
    </xf>
    <xf numFmtId="0" fontId="31" fillId="0" borderId="32" xfId="2" applyFont="1" applyBorder="1" applyAlignment="1" applyProtection="1">
      <alignment horizontal="center" vertical="center" shrinkToFit="1"/>
      <protection locked="0"/>
    </xf>
    <xf numFmtId="0" fontId="31" fillId="0" borderId="61" xfId="2" applyFont="1" applyBorder="1" applyAlignment="1" applyProtection="1">
      <alignment horizontal="center" vertical="center" shrinkToFit="1"/>
      <protection locked="0"/>
    </xf>
    <xf numFmtId="0" fontId="31" fillId="0" borderId="42" xfId="2" applyFont="1" applyBorder="1" applyAlignment="1" applyProtection="1">
      <alignment horizontal="center" vertical="center" shrinkToFit="1"/>
      <protection locked="0"/>
    </xf>
    <xf numFmtId="0" fontId="31" fillId="0" borderId="33" xfId="2" applyFont="1" applyBorder="1" applyAlignment="1" applyProtection="1">
      <alignment horizontal="center" vertical="center" shrinkToFit="1"/>
      <protection locked="0"/>
    </xf>
    <xf numFmtId="0" fontId="31" fillId="0" borderId="62" xfId="2" applyFont="1" applyBorder="1" applyAlignment="1" applyProtection="1">
      <alignment horizontal="center" vertical="center" shrinkToFit="1"/>
      <protection locked="0"/>
    </xf>
    <xf numFmtId="0" fontId="67" fillId="3" borderId="35" xfId="2" applyFont="1" applyFill="1" applyBorder="1" applyAlignment="1">
      <alignment horizontal="center" vertical="center" wrapText="1"/>
    </xf>
    <xf numFmtId="0" fontId="67" fillId="3" borderId="37" xfId="2" applyFont="1" applyFill="1" applyBorder="1" applyAlignment="1">
      <alignment horizontal="center" vertical="center" wrapText="1"/>
    </xf>
    <xf numFmtId="0" fontId="67" fillId="3" borderId="40" xfId="2" applyFont="1" applyFill="1" applyBorder="1" applyAlignment="1">
      <alignment horizontal="center" vertical="center" wrapText="1"/>
    </xf>
    <xf numFmtId="0" fontId="7" fillId="3" borderId="71" xfId="2" applyFont="1" applyFill="1" applyBorder="1" applyAlignment="1">
      <alignment horizontal="center" vertical="center"/>
    </xf>
    <xf numFmtId="0" fontId="7" fillId="3" borderId="49" xfId="2" applyFont="1" applyFill="1" applyBorder="1" applyAlignment="1">
      <alignment horizontal="center" vertical="center"/>
    </xf>
    <xf numFmtId="0" fontId="7" fillId="3" borderId="71" xfId="2" applyFont="1" applyFill="1" applyBorder="1" applyAlignment="1">
      <alignment horizontal="center" vertical="center" wrapText="1"/>
    </xf>
    <xf numFmtId="0" fontId="7" fillId="3" borderId="51" xfId="2" applyFont="1" applyFill="1" applyBorder="1" applyAlignment="1">
      <alignment horizontal="center" vertical="center" wrapText="1"/>
    </xf>
  </cellXfs>
  <cellStyles count="3">
    <cellStyle name="ハイパーリンク" xfId="1" builtinId="8"/>
    <cellStyle name="標準" xfId="0" builtinId="0"/>
    <cellStyle name="標準 2" xfId="2" xr:uid="{00000000-0005-0000-0000-000002000000}"/>
  </cellStyles>
  <dxfs count="4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92320</xdr:colOff>
      <xdr:row>4</xdr:row>
      <xdr:rowOff>124838</xdr:rowOff>
    </xdr:from>
    <xdr:to>
      <xdr:col>8</xdr:col>
      <xdr:colOff>652904</xdr:colOff>
      <xdr:row>5</xdr:row>
      <xdr:rowOff>298669</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rot="804038">
          <a:off x="3949945" y="972563"/>
          <a:ext cx="1246384" cy="345281"/>
        </a:xfrm>
        <a:prstGeom prst="ellipse">
          <a:avLst/>
        </a:prstGeom>
      </xdr:spPr>
      <xdr:style>
        <a:lnRef idx="0">
          <a:schemeClr val="accent2"/>
        </a:lnRef>
        <a:fillRef idx="3">
          <a:schemeClr val="accent2"/>
        </a:fillRef>
        <a:effectRef idx="3">
          <a:schemeClr val="accent2"/>
        </a:effectRef>
        <a:fontRef idx="minor">
          <a:schemeClr val="lt1"/>
        </a:fontRef>
      </xdr:style>
      <xdr:txBody>
        <a:bodyPr vertOverflow="clip" horzOverflow="clip" lIns="0" tIns="0" rIns="72000" rtlCol="0" anchor="t"/>
        <a:lstStyle/>
        <a:p>
          <a:pPr algn="ctr"/>
          <a:r>
            <a:rPr kumimoji="1" lang="ja-JP" altLang="en-US" sz="1100" b="1"/>
            <a:t>おすすめ！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95250</xdr:colOff>
      <xdr:row>27</xdr:row>
      <xdr:rowOff>28575</xdr:rowOff>
    </xdr:from>
    <xdr:to>
      <xdr:col>12</xdr:col>
      <xdr:colOff>409575</xdr:colOff>
      <xdr:row>29</xdr:row>
      <xdr:rowOff>85725</xdr:rowOff>
    </xdr:to>
    <xdr:sp macro="" textlink="">
      <xdr:nvSpPr>
        <xdr:cNvPr id="2" name="テキスト ボックス 1">
          <a:extLst>
            <a:ext uri="{FF2B5EF4-FFF2-40B4-BE49-F238E27FC236}">
              <a16:creationId xmlns:a16="http://schemas.microsoft.com/office/drawing/2014/main" id="{6D00F6A3-0E8F-4B7D-A4FD-BF499AAD6C3B}"/>
            </a:ext>
          </a:extLst>
        </xdr:cNvPr>
        <xdr:cNvSpPr txBox="1"/>
      </xdr:nvSpPr>
      <xdr:spPr>
        <a:xfrm>
          <a:off x="3822700" y="3959225"/>
          <a:ext cx="733425" cy="3619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700">
              <a:solidFill>
                <a:schemeClr val="tx1"/>
              </a:solidFill>
            </a:rPr>
            <a:t>2021</a:t>
          </a:r>
          <a:r>
            <a:rPr kumimoji="1" lang="ja-JP" altLang="en-US" sz="700">
              <a:solidFill>
                <a:schemeClr val="tx1"/>
              </a:solidFill>
            </a:rPr>
            <a:t>・</a:t>
          </a:r>
          <a:r>
            <a:rPr kumimoji="1" lang="en-US" altLang="ja-JP" sz="700">
              <a:solidFill>
                <a:schemeClr val="tx1"/>
              </a:solidFill>
            </a:rPr>
            <a:t>2022</a:t>
          </a:r>
          <a:r>
            <a:rPr kumimoji="1" lang="ja-JP" altLang="en-US" sz="700">
              <a:solidFill>
                <a:schemeClr val="tx1"/>
              </a:solidFill>
            </a:rPr>
            <a:t>年度</a:t>
          </a:r>
          <a:endParaRPr kumimoji="1" lang="en-US" altLang="ja-JP" sz="700">
            <a:solidFill>
              <a:schemeClr val="tx1"/>
            </a:solidFill>
          </a:endParaRPr>
        </a:p>
        <a:p>
          <a:pPr algn="ctr"/>
          <a:r>
            <a:rPr kumimoji="1" lang="ja-JP" altLang="en-US" sz="700">
              <a:solidFill>
                <a:schemeClr val="tx1"/>
              </a:solidFill>
            </a:rPr>
            <a:t>実施分から収録</a:t>
          </a:r>
        </a:p>
      </xdr:txBody>
    </xdr:sp>
    <xdr:clientData/>
  </xdr:twoCellAnchor>
  <xdr:twoCellAnchor>
    <xdr:from>
      <xdr:col>1</xdr:col>
      <xdr:colOff>9524</xdr:colOff>
      <xdr:row>53</xdr:row>
      <xdr:rowOff>104774</xdr:rowOff>
    </xdr:from>
    <xdr:to>
      <xdr:col>7</xdr:col>
      <xdr:colOff>209550</xdr:colOff>
      <xdr:row>61</xdr:row>
      <xdr:rowOff>38100</xdr:rowOff>
    </xdr:to>
    <xdr:sp macro="" textlink="">
      <xdr:nvSpPr>
        <xdr:cNvPr id="3" name="正方形/長方形 2">
          <a:extLst>
            <a:ext uri="{FF2B5EF4-FFF2-40B4-BE49-F238E27FC236}">
              <a16:creationId xmlns:a16="http://schemas.microsoft.com/office/drawing/2014/main" id="{B178157C-44D8-45DE-B331-19DD1AA6575D}"/>
            </a:ext>
          </a:extLst>
        </xdr:cNvPr>
        <xdr:cNvSpPr/>
      </xdr:nvSpPr>
      <xdr:spPr>
        <a:xfrm>
          <a:off x="73024" y="7997824"/>
          <a:ext cx="3330576" cy="1152526"/>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276225</xdr:colOff>
      <xdr:row>3</xdr:row>
      <xdr:rowOff>38100</xdr:rowOff>
    </xdr:from>
    <xdr:to>
      <xdr:col>24</xdr:col>
      <xdr:colOff>276225</xdr:colOff>
      <xdr:row>6</xdr:row>
      <xdr:rowOff>9525</xdr:rowOff>
    </xdr:to>
    <xdr:sp macro="" textlink="">
      <xdr:nvSpPr>
        <xdr:cNvPr id="4" name="Line 20">
          <a:extLst>
            <a:ext uri="{FF2B5EF4-FFF2-40B4-BE49-F238E27FC236}">
              <a16:creationId xmlns:a16="http://schemas.microsoft.com/office/drawing/2014/main" id="{1017FA0A-A796-4D59-8C68-4FF8CC221855}"/>
            </a:ext>
          </a:extLst>
        </xdr:cNvPr>
        <xdr:cNvSpPr>
          <a:spLocks noChangeShapeType="1"/>
        </xdr:cNvSpPr>
      </xdr:nvSpPr>
      <xdr:spPr bwMode="auto">
        <a:xfrm>
          <a:off x="8734425" y="495300"/>
          <a:ext cx="0" cy="3397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3175" cap="rnd">
              <a:solidFill>
                <a:srgbClr val="000000"/>
              </a:solidFill>
              <a:prstDash val="sysDot"/>
              <a:round/>
              <a:headEnd/>
              <a:tailEnd/>
            </a14:hiddenLine>
          </a:ext>
        </a:extLst>
      </xdr:spPr>
    </xdr:sp>
    <xdr:clientData/>
  </xdr:twoCellAnchor>
  <xdr:oneCellAnchor>
    <xdr:from>
      <xdr:col>0</xdr:col>
      <xdr:colOff>0</xdr:colOff>
      <xdr:row>0</xdr:row>
      <xdr:rowOff>0</xdr:rowOff>
    </xdr:from>
    <xdr:ext cx="8175381" cy="392415"/>
    <xdr:sp macro="" textlink="">
      <xdr:nvSpPr>
        <xdr:cNvPr id="5" name="テキスト ボックス 4">
          <a:extLst>
            <a:ext uri="{FF2B5EF4-FFF2-40B4-BE49-F238E27FC236}">
              <a16:creationId xmlns:a16="http://schemas.microsoft.com/office/drawing/2014/main" id="{0EB00263-63D5-47B8-BEC0-77695D5AF243}"/>
            </a:ext>
          </a:extLst>
        </xdr:cNvPr>
        <xdr:cNvSpPr txBox="1"/>
      </xdr:nvSpPr>
      <xdr:spPr>
        <a:xfrm>
          <a:off x="0" y="0"/>
          <a:ext cx="817538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t>返品は原則受け付けておりません。ご注文をご確認の上、お送りください。</a:t>
          </a:r>
        </a:p>
      </xdr:txBody>
    </xdr:sp>
    <xdr:clientData/>
  </xdr:oneCellAnchor>
  <xdr:twoCellAnchor>
    <xdr:from>
      <xdr:col>20</xdr:col>
      <xdr:colOff>76200</xdr:colOff>
      <xdr:row>0</xdr:row>
      <xdr:rowOff>47625</xdr:rowOff>
    </xdr:from>
    <xdr:to>
      <xdr:col>31</xdr:col>
      <xdr:colOff>85725</xdr:colOff>
      <xdr:row>1</xdr:row>
      <xdr:rowOff>28575</xdr:rowOff>
    </xdr:to>
    <xdr:sp macro="" textlink="">
      <xdr:nvSpPr>
        <xdr:cNvPr id="6" name="角丸四角形 13">
          <a:extLst>
            <a:ext uri="{FF2B5EF4-FFF2-40B4-BE49-F238E27FC236}">
              <a16:creationId xmlns:a16="http://schemas.microsoft.com/office/drawing/2014/main" id="{F12B228B-9CDC-4EFA-A012-F58859815943}"/>
            </a:ext>
          </a:extLst>
        </xdr:cNvPr>
        <xdr:cNvSpPr/>
      </xdr:nvSpPr>
      <xdr:spPr>
        <a:xfrm>
          <a:off x="7327900" y="47625"/>
          <a:ext cx="3784600" cy="254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lIns="108000" tIns="0" bIns="0" rtlCol="0" anchor="ctr"/>
        <a:lstStyle/>
        <a:p>
          <a:pPr algn="ctr">
            <a:lnSpc>
              <a:spcPts val="1300"/>
            </a:lnSpc>
          </a:pPr>
          <a:r>
            <a:rPr kumimoji="1" lang="ja-JP" altLang="en-US" sz="1100" b="1">
              <a:solidFill>
                <a:srgbClr val="FF0000"/>
              </a:solidFill>
            </a:rPr>
            <a:t>献本上限をこえた数を入力されますとセルが赤色になります。</a:t>
          </a:r>
        </a:p>
      </xdr:txBody>
    </xdr:sp>
    <xdr:clientData/>
  </xdr:twoCellAnchor>
  <xdr:twoCellAnchor>
    <xdr:from>
      <xdr:col>7</xdr:col>
      <xdr:colOff>295275</xdr:colOff>
      <xdr:row>53</xdr:row>
      <xdr:rowOff>104774</xdr:rowOff>
    </xdr:from>
    <xdr:to>
      <xdr:col>19</xdr:col>
      <xdr:colOff>152400</xdr:colOff>
      <xdr:row>61</xdr:row>
      <xdr:rowOff>38100</xdr:rowOff>
    </xdr:to>
    <xdr:sp macro="" textlink="">
      <xdr:nvSpPr>
        <xdr:cNvPr id="7" name="正方形/長方形 6">
          <a:extLst>
            <a:ext uri="{FF2B5EF4-FFF2-40B4-BE49-F238E27FC236}">
              <a16:creationId xmlns:a16="http://schemas.microsoft.com/office/drawing/2014/main" id="{F3A44F9D-3F3C-493E-A4A0-D71AF6271714}"/>
            </a:ext>
          </a:extLst>
        </xdr:cNvPr>
        <xdr:cNvSpPr/>
      </xdr:nvSpPr>
      <xdr:spPr>
        <a:xfrm>
          <a:off x="3489325" y="7997824"/>
          <a:ext cx="3762375" cy="1152526"/>
        </a:xfrm>
        <a:prstGeom prst="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20</xdr:col>
      <xdr:colOff>72390</xdr:colOff>
      <xdr:row>54</xdr:row>
      <xdr:rowOff>116414</xdr:rowOff>
    </xdr:from>
    <xdr:to>
      <xdr:col>25</xdr:col>
      <xdr:colOff>30515</xdr:colOff>
      <xdr:row>60</xdr:row>
      <xdr:rowOff>50628</xdr:rowOff>
    </xdr:to>
    <xdr:grpSp>
      <xdr:nvGrpSpPr>
        <xdr:cNvPr id="9" name="グループ化 8">
          <a:extLst>
            <a:ext uri="{FF2B5EF4-FFF2-40B4-BE49-F238E27FC236}">
              <a16:creationId xmlns:a16="http://schemas.microsoft.com/office/drawing/2014/main" id="{AFDC938E-3854-4C0E-B654-B97FE69996EF}"/>
            </a:ext>
          </a:extLst>
        </xdr:cNvPr>
        <xdr:cNvGrpSpPr/>
      </xdr:nvGrpSpPr>
      <xdr:grpSpPr>
        <a:xfrm>
          <a:off x="7189470" y="8155514"/>
          <a:ext cx="1710725" cy="848614"/>
          <a:chOff x="7915277" y="8184089"/>
          <a:chExt cx="1705828" cy="848614"/>
        </a:xfrm>
      </xdr:grpSpPr>
      <xdr:grpSp>
        <xdr:nvGrpSpPr>
          <xdr:cNvPr id="10" name="グループ化 9">
            <a:extLst>
              <a:ext uri="{FF2B5EF4-FFF2-40B4-BE49-F238E27FC236}">
                <a16:creationId xmlns:a16="http://schemas.microsoft.com/office/drawing/2014/main" id="{69D7142E-9F5C-E293-3027-55EA2A8678FA}"/>
              </a:ext>
            </a:extLst>
          </xdr:cNvPr>
          <xdr:cNvGrpSpPr/>
        </xdr:nvGrpSpPr>
        <xdr:grpSpPr>
          <a:xfrm>
            <a:off x="7915277" y="8184089"/>
            <a:ext cx="1705828" cy="848614"/>
            <a:chOff x="4933951" y="8449489"/>
            <a:chExt cx="1852743" cy="849880"/>
          </a:xfrm>
        </xdr:grpSpPr>
        <xdr:grpSp>
          <xdr:nvGrpSpPr>
            <xdr:cNvPr id="12" name="グループ化 11">
              <a:extLst>
                <a:ext uri="{FF2B5EF4-FFF2-40B4-BE49-F238E27FC236}">
                  <a16:creationId xmlns:a16="http://schemas.microsoft.com/office/drawing/2014/main" id="{3E7EBB44-6F1B-251C-DB59-5203D547BB4B}"/>
                </a:ext>
              </a:extLst>
            </xdr:cNvPr>
            <xdr:cNvGrpSpPr/>
          </xdr:nvGrpSpPr>
          <xdr:grpSpPr>
            <a:xfrm>
              <a:off x="4933951" y="8449489"/>
              <a:ext cx="1852743" cy="849880"/>
              <a:chOff x="4933951" y="8449489"/>
              <a:chExt cx="1852743" cy="849880"/>
            </a:xfrm>
          </xdr:grpSpPr>
          <xdr:sp macro="" textlink="">
            <xdr:nvSpPr>
              <xdr:cNvPr id="14" name="テキスト ボックス 13">
                <a:extLst>
                  <a:ext uri="{FF2B5EF4-FFF2-40B4-BE49-F238E27FC236}">
                    <a16:creationId xmlns:a16="http://schemas.microsoft.com/office/drawing/2014/main" id="{6A5B492C-F790-7B14-F4D4-821386529D13}"/>
                  </a:ext>
                </a:extLst>
              </xdr:cNvPr>
              <xdr:cNvSpPr txBox="1"/>
            </xdr:nvSpPr>
            <xdr:spPr>
              <a:xfrm>
                <a:off x="5041132" y="8449489"/>
                <a:ext cx="1286185" cy="803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800">
                    <a:latin typeface="ＭＳ ゴシック" panose="020B0609070205080204" pitchFamily="49" charset="-128"/>
                    <a:ea typeface="ＭＳ ゴシック" panose="020B0609070205080204" pitchFamily="49" charset="-128"/>
                  </a:rPr>
                  <a:t>AM 11:00</a:t>
                </a:r>
                <a:r>
                  <a:rPr kumimoji="1" lang="ja-JP" altLang="en-US" sz="800">
                    <a:latin typeface="ＭＳ ゴシック" panose="020B0609070205080204" pitchFamily="49" charset="-128"/>
                    <a:ea typeface="ＭＳ ゴシック" panose="020B0609070205080204" pitchFamily="49" charset="-128"/>
                  </a:rPr>
                  <a:t>までの</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ご注文⇒当日出荷</a:t>
                </a:r>
              </a:p>
              <a:p>
                <a:r>
                  <a:rPr kumimoji="1" lang="en-US" altLang="ja-JP" sz="800">
                    <a:latin typeface="ＭＳ ゴシック" panose="020B0609070205080204" pitchFamily="49" charset="-128"/>
                    <a:ea typeface="ＭＳ ゴシック" panose="020B0609070205080204" pitchFamily="49" charset="-128"/>
                  </a:rPr>
                  <a:t>AM 11:01</a:t>
                </a:r>
                <a:r>
                  <a:rPr kumimoji="1" lang="ja-JP" altLang="en-US" sz="800">
                    <a:latin typeface="ＭＳ ゴシック" panose="020B0609070205080204" pitchFamily="49" charset="-128"/>
                    <a:ea typeface="ＭＳ ゴシック" panose="020B0609070205080204" pitchFamily="49" charset="-128"/>
                  </a:rPr>
                  <a:t>以降の</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ご注文⇒翌日出荷</a:t>
                </a:r>
              </a:p>
            </xdr:txBody>
          </xdr:sp>
          <xdr:sp macro="" textlink="">
            <xdr:nvSpPr>
              <xdr:cNvPr id="15" name="テキスト ボックス 14">
                <a:extLst>
                  <a:ext uri="{FF2B5EF4-FFF2-40B4-BE49-F238E27FC236}">
                    <a16:creationId xmlns:a16="http://schemas.microsoft.com/office/drawing/2014/main" id="{76F5321C-FF69-8D4F-4192-0567808F3B6B}"/>
                  </a:ext>
                </a:extLst>
              </xdr:cNvPr>
              <xdr:cNvSpPr txBox="1"/>
            </xdr:nvSpPr>
            <xdr:spPr>
              <a:xfrm>
                <a:off x="4933951" y="9090025"/>
                <a:ext cx="1852743" cy="209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土日祝日・お盆・年末年始を除く。</a:t>
                </a:r>
              </a:p>
            </xdr:txBody>
          </xdr:sp>
        </xdr:grpSp>
        <xdr:sp macro="" textlink="">
          <xdr:nvSpPr>
            <xdr:cNvPr id="13" name="左大かっこ 12">
              <a:extLst>
                <a:ext uri="{FF2B5EF4-FFF2-40B4-BE49-F238E27FC236}">
                  <a16:creationId xmlns:a16="http://schemas.microsoft.com/office/drawing/2014/main" id="{62864588-5E7A-D699-23A6-4BFBF59F47C6}"/>
                </a:ext>
              </a:extLst>
            </xdr:cNvPr>
            <xdr:cNvSpPr/>
          </xdr:nvSpPr>
          <xdr:spPr>
            <a:xfrm>
              <a:off x="4989915" y="8515349"/>
              <a:ext cx="76200" cy="5429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sp macro="" textlink="">
        <xdr:nvSpPr>
          <xdr:cNvPr id="11" name="左大かっこ 10">
            <a:extLst>
              <a:ext uri="{FF2B5EF4-FFF2-40B4-BE49-F238E27FC236}">
                <a16:creationId xmlns:a16="http://schemas.microsoft.com/office/drawing/2014/main" id="{526AC794-A944-92F7-F09A-2DEDD25C6C5B}"/>
              </a:ext>
            </a:extLst>
          </xdr:cNvPr>
          <xdr:cNvSpPr/>
        </xdr:nvSpPr>
        <xdr:spPr>
          <a:xfrm flipH="1">
            <a:off x="9071116" y="8244932"/>
            <a:ext cx="76200" cy="54623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7</xdr:col>
      <xdr:colOff>400050</xdr:colOff>
      <xdr:row>53</xdr:row>
      <xdr:rowOff>133350</xdr:rowOff>
    </xdr:from>
    <xdr:to>
      <xdr:col>11</xdr:col>
      <xdr:colOff>9525</xdr:colOff>
      <xdr:row>55</xdr:row>
      <xdr:rowOff>38100</xdr:rowOff>
    </xdr:to>
    <xdr:sp macro="" textlink="">
      <xdr:nvSpPr>
        <xdr:cNvPr id="16" name="テキスト ボックス 15">
          <a:extLst>
            <a:ext uri="{FF2B5EF4-FFF2-40B4-BE49-F238E27FC236}">
              <a16:creationId xmlns:a16="http://schemas.microsoft.com/office/drawing/2014/main" id="{5196FFDC-A318-402D-B73E-38514D1E3CBB}"/>
            </a:ext>
          </a:extLst>
        </xdr:cNvPr>
        <xdr:cNvSpPr txBox="1"/>
      </xdr:nvSpPr>
      <xdr:spPr>
        <a:xfrm>
          <a:off x="3587750" y="8026400"/>
          <a:ext cx="3587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t>備考</a:t>
          </a:r>
        </a:p>
      </xdr:txBody>
    </xdr:sp>
    <xdr:clientData/>
  </xdr:twoCellAnchor>
  <xdr:twoCellAnchor>
    <xdr:from>
      <xdr:col>15</xdr:col>
      <xdr:colOff>71201</xdr:colOff>
      <xdr:row>6</xdr:row>
      <xdr:rowOff>22338</xdr:rowOff>
    </xdr:from>
    <xdr:to>
      <xdr:col>20</xdr:col>
      <xdr:colOff>89648</xdr:colOff>
      <xdr:row>18</xdr:row>
      <xdr:rowOff>16566</xdr:rowOff>
    </xdr:to>
    <xdr:sp macro="" textlink="">
      <xdr:nvSpPr>
        <xdr:cNvPr id="17" name="角丸四角形吹き出し 23">
          <a:extLst>
            <a:ext uri="{FF2B5EF4-FFF2-40B4-BE49-F238E27FC236}">
              <a16:creationId xmlns:a16="http://schemas.microsoft.com/office/drawing/2014/main" id="{C2A9AA8B-D5F7-42D7-8665-ED5ADCFEF126}"/>
            </a:ext>
          </a:extLst>
        </xdr:cNvPr>
        <xdr:cNvSpPr/>
      </xdr:nvSpPr>
      <xdr:spPr>
        <a:xfrm>
          <a:off x="5779851" y="847838"/>
          <a:ext cx="1561497" cy="1727778"/>
        </a:xfrm>
        <a:custGeom>
          <a:avLst/>
          <a:gdLst>
            <a:gd name="connsiteX0" fmla="*/ 0 w 1704974"/>
            <a:gd name="connsiteY0" fmla="*/ 250899 h 1505365"/>
            <a:gd name="connsiteX1" fmla="*/ 250899 w 1704974"/>
            <a:gd name="connsiteY1" fmla="*/ 0 h 1505365"/>
            <a:gd name="connsiteX2" fmla="*/ 994568 w 1704974"/>
            <a:gd name="connsiteY2" fmla="*/ 0 h 1505365"/>
            <a:gd name="connsiteX3" fmla="*/ 994568 w 1704974"/>
            <a:gd name="connsiteY3" fmla="*/ 0 h 1505365"/>
            <a:gd name="connsiteX4" fmla="*/ 1420812 w 1704974"/>
            <a:gd name="connsiteY4" fmla="*/ 0 h 1505365"/>
            <a:gd name="connsiteX5" fmla="*/ 1454075 w 1704974"/>
            <a:gd name="connsiteY5" fmla="*/ 0 h 1505365"/>
            <a:gd name="connsiteX6" fmla="*/ 1704974 w 1704974"/>
            <a:gd name="connsiteY6" fmla="*/ 250899 h 1505365"/>
            <a:gd name="connsiteX7" fmla="*/ 1704974 w 1704974"/>
            <a:gd name="connsiteY7" fmla="*/ 878130 h 1505365"/>
            <a:gd name="connsiteX8" fmla="*/ 1704974 w 1704974"/>
            <a:gd name="connsiteY8" fmla="*/ 878130 h 1505365"/>
            <a:gd name="connsiteX9" fmla="*/ 1704974 w 1704974"/>
            <a:gd name="connsiteY9" fmla="*/ 1254471 h 1505365"/>
            <a:gd name="connsiteX10" fmla="*/ 1704974 w 1704974"/>
            <a:gd name="connsiteY10" fmla="*/ 1254466 h 1505365"/>
            <a:gd name="connsiteX11" fmla="*/ 1454075 w 1704974"/>
            <a:gd name="connsiteY11" fmla="*/ 1505365 h 1505365"/>
            <a:gd name="connsiteX12" fmla="*/ 1420812 w 1704974"/>
            <a:gd name="connsiteY12" fmla="*/ 1505365 h 1505365"/>
            <a:gd name="connsiteX13" fmla="*/ 1379938 w 1704974"/>
            <a:gd name="connsiteY13" fmla="*/ 1601513 h 1505365"/>
            <a:gd name="connsiteX14" fmla="*/ 994568 w 1704974"/>
            <a:gd name="connsiteY14" fmla="*/ 1505365 h 1505365"/>
            <a:gd name="connsiteX15" fmla="*/ 250899 w 1704974"/>
            <a:gd name="connsiteY15" fmla="*/ 1505365 h 1505365"/>
            <a:gd name="connsiteX16" fmla="*/ 0 w 1704974"/>
            <a:gd name="connsiteY16" fmla="*/ 1254466 h 1505365"/>
            <a:gd name="connsiteX17" fmla="*/ 0 w 1704974"/>
            <a:gd name="connsiteY17" fmla="*/ 1254471 h 1505365"/>
            <a:gd name="connsiteX18" fmla="*/ 0 w 1704974"/>
            <a:gd name="connsiteY18" fmla="*/ 878130 h 1505365"/>
            <a:gd name="connsiteX19" fmla="*/ 0 w 1704974"/>
            <a:gd name="connsiteY19" fmla="*/ 878130 h 1505365"/>
            <a:gd name="connsiteX20" fmla="*/ 0 w 1704974"/>
            <a:gd name="connsiteY20" fmla="*/ 250899 h 1505365"/>
            <a:gd name="connsiteX0" fmla="*/ 0 w 1704974"/>
            <a:gd name="connsiteY0" fmla="*/ 250899 h 1601513"/>
            <a:gd name="connsiteX1" fmla="*/ 250899 w 1704974"/>
            <a:gd name="connsiteY1" fmla="*/ 0 h 1601513"/>
            <a:gd name="connsiteX2" fmla="*/ 994568 w 1704974"/>
            <a:gd name="connsiteY2" fmla="*/ 0 h 1601513"/>
            <a:gd name="connsiteX3" fmla="*/ 994568 w 1704974"/>
            <a:gd name="connsiteY3" fmla="*/ 0 h 1601513"/>
            <a:gd name="connsiteX4" fmla="*/ 1420812 w 1704974"/>
            <a:gd name="connsiteY4" fmla="*/ 0 h 1601513"/>
            <a:gd name="connsiteX5" fmla="*/ 1454075 w 1704974"/>
            <a:gd name="connsiteY5" fmla="*/ 0 h 1601513"/>
            <a:gd name="connsiteX6" fmla="*/ 1704974 w 1704974"/>
            <a:gd name="connsiteY6" fmla="*/ 250899 h 1601513"/>
            <a:gd name="connsiteX7" fmla="*/ 1704974 w 1704974"/>
            <a:gd name="connsiteY7" fmla="*/ 878130 h 1601513"/>
            <a:gd name="connsiteX8" fmla="*/ 1704974 w 1704974"/>
            <a:gd name="connsiteY8" fmla="*/ 878130 h 1601513"/>
            <a:gd name="connsiteX9" fmla="*/ 1704974 w 1704974"/>
            <a:gd name="connsiteY9" fmla="*/ 1254471 h 1601513"/>
            <a:gd name="connsiteX10" fmla="*/ 1704974 w 1704974"/>
            <a:gd name="connsiteY10" fmla="*/ 1254466 h 1601513"/>
            <a:gd name="connsiteX11" fmla="*/ 1454075 w 1704974"/>
            <a:gd name="connsiteY11" fmla="*/ 1505365 h 1601513"/>
            <a:gd name="connsiteX12" fmla="*/ 1344612 w 1704974"/>
            <a:gd name="connsiteY12" fmla="*/ 1509175 h 1601513"/>
            <a:gd name="connsiteX13" fmla="*/ 1379938 w 1704974"/>
            <a:gd name="connsiteY13" fmla="*/ 1601513 h 1601513"/>
            <a:gd name="connsiteX14" fmla="*/ 994568 w 1704974"/>
            <a:gd name="connsiteY14" fmla="*/ 1505365 h 1601513"/>
            <a:gd name="connsiteX15" fmla="*/ 250899 w 1704974"/>
            <a:gd name="connsiteY15" fmla="*/ 1505365 h 1601513"/>
            <a:gd name="connsiteX16" fmla="*/ 0 w 1704974"/>
            <a:gd name="connsiteY16" fmla="*/ 1254466 h 1601513"/>
            <a:gd name="connsiteX17" fmla="*/ 0 w 1704974"/>
            <a:gd name="connsiteY17" fmla="*/ 1254471 h 1601513"/>
            <a:gd name="connsiteX18" fmla="*/ 0 w 1704974"/>
            <a:gd name="connsiteY18" fmla="*/ 878130 h 1601513"/>
            <a:gd name="connsiteX19" fmla="*/ 0 w 1704974"/>
            <a:gd name="connsiteY19" fmla="*/ 878130 h 1601513"/>
            <a:gd name="connsiteX20" fmla="*/ 0 w 1704974"/>
            <a:gd name="connsiteY20" fmla="*/ 250899 h 1601513"/>
            <a:gd name="connsiteX0" fmla="*/ 0 w 1704974"/>
            <a:gd name="connsiteY0" fmla="*/ 250899 h 1601513"/>
            <a:gd name="connsiteX1" fmla="*/ 250899 w 1704974"/>
            <a:gd name="connsiteY1" fmla="*/ 0 h 1601513"/>
            <a:gd name="connsiteX2" fmla="*/ 994568 w 1704974"/>
            <a:gd name="connsiteY2" fmla="*/ 0 h 1601513"/>
            <a:gd name="connsiteX3" fmla="*/ 994568 w 1704974"/>
            <a:gd name="connsiteY3" fmla="*/ 0 h 1601513"/>
            <a:gd name="connsiteX4" fmla="*/ 1420812 w 1704974"/>
            <a:gd name="connsiteY4" fmla="*/ 0 h 1601513"/>
            <a:gd name="connsiteX5" fmla="*/ 1454075 w 1704974"/>
            <a:gd name="connsiteY5" fmla="*/ 0 h 1601513"/>
            <a:gd name="connsiteX6" fmla="*/ 1704974 w 1704974"/>
            <a:gd name="connsiteY6" fmla="*/ 250899 h 1601513"/>
            <a:gd name="connsiteX7" fmla="*/ 1704974 w 1704974"/>
            <a:gd name="connsiteY7" fmla="*/ 878130 h 1601513"/>
            <a:gd name="connsiteX8" fmla="*/ 1704974 w 1704974"/>
            <a:gd name="connsiteY8" fmla="*/ 878130 h 1601513"/>
            <a:gd name="connsiteX9" fmla="*/ 1704974 w 1704974"/>
            <a:gd name="connsiteY9" fmla="*/ 1254471 h 1601513"/>
            <a:gd name="connsiteX10" fmla="*/ 1704974 w 1704974"/>
            <a:gd name="connsiteY10" fmla="*/ 1254466 h 1601513"/>
            <a:gd name="connsiteX11" fmla="*/ 1454075 w 1704974"/>
            <a:gd name="connsiteY11" fmla="*/ 1505365 h 1601513"/>
            <a:gd name="connsiteX12" fmla="*/ 1344612 w 1704974"/>
            <a:gd name="connsiteY12" fmla="*/ 1509175 h 1601513"/>
            <a:gd name="connsiteX13" fmla="*/ 1379938 w 1704974"/>
            <a:gd name="connsiteY13" fmla="*/ 1601513 h 1601513"/>
            <a:gd name="connsiteX14" fmla="*/ 994568 w 1704974"/>
            <a:gd name="connsiteY14" fmla="*/ 1505365 h 1601513"/>
            <a:gd name="connsiteX15" fmla="*/ 250899 w 1704974"/>
            <a:gd name="connsiteY15" fmla="*/ 1505365 h 1601513"/>
            <a:gd name="connsiteX16" fmla="*/ 0 w 1704974"/>
            <a:gd name="connsiteY16" fmla="*/ 1254466 h 1601513"/>
            <a:gd name="connsiteX17" fmla="*/ 0 w 1704974"/>
            <a:gd name="connsiteY17" fmla="*/ 1254471 h 1601513"/>
            <a:gd name="connsiteX18" fmla="*/ 0 w 1704974"/>
            <a:gd name="connsiteY18" fmla="*/ 878130 h 1601513"/>
            <a:gd name="connsiteX19" fmla="*/ 0 w 1704974"/>
            <a:gd name="connsiteY19" fmla="*/ 878130 h 1601513"/>
            <a:gd name="connsiteX20" fmla="*/ 0 w 1704974"/>
            <a:gd name="connsiteY20" fmla="*/ 250899 h 1601513"/>
            <a:gd name="connsiteX0" fmla="*/ 0 w 1704974"/>
            <a:gd name="connsiteY0" fmla="*/ 250899 h 1601513"/>
            <a:gd name="connsiteX1" fmla="*/ 250899 w 1704974"/>
            <a:gd name="connsiteY1" fmla="*/ 0 h 1601513"/>
            <a:gd name="connsiteX2" fmla="*/ 994568 w 1704974"/>
            <a:gd name="connsiteY2" fmla="*/ 0 h 1601513"/>
            <a:gd name="connsiteX3" fmla="*/ 994568 w 1704974"/>
            <a:gd name="connsiteY3" fmla="*/ 0 h 1601513"/>
            <a:gd name="connsiteX4" fmla="*/ 1420812 w 1704974"/>
            <a:gd name="connsiteY4" fmla="*/ 0 h 1601513"/>
            <a:gd name="connsiteX5" fmla="*/ 1454075 w 1704974"/>
            <a:gd name="connsiteY5" fmla="*/ 0 h 1601513"/>
            <a:gd name="connsiteX6" fmla="*/ 1704974 w 1704974"/>
            <a:gd name="connsiteY6" fmla="*/ 250899 h 1601513"/>
            <a:gd name="connsiteX7" fmla="*/ 1704974 w 1704974"/>
            <a:gd name="connsiteY7" fmla="*/ 878130 h 1601513"/>
            <a:gd name="connsiteX8" fmla="*/ 1704974 w 1704974"/>
            <a:gd name="connsiteY8" fmla="*/ 878130 h 1601513"/>
            <a:gd name="connsiteX9" fmla="*/ 1704974 w 1704974"/>
            <a:gd name="connsiteY9" fmla="*/ 1254471 h 1601513"/>
            <a:gd name="connsiteX10" fmla="*/ 1704974 w 1704974"/>
            <a:gd name="connsiteY10" fmla="*/ 1254466 h 1601513"/>
            <a:gd name="connsiteX11" fmla="*/ 1454075 w 1704974"/>
            <a:gd name="connsiteY11" fmla="*/ 1505365 h 1601513"/>
            <a:gd name="connsiteX12" fmla="*/ 1329372 w 1704974"/>
            <a:gd name="connsiteY12" fmla="*/ 1505365 h 1601513"/>
            <a:gd name="connsiteX13" fmla="*/ 1379938 w 1704974"/>
            <a:gd name="connsiteY13" fmla="*/ 1601513 h 1601513"/>
            <a:gd name="connsiteX14" fmla="*/ 994568 w 1704974"/>
            <a:gd name="connsiteY14" fmla="*/ 1505365 h 1601513"/>
            <a:gd name="connsiteX15" fmla="*/ 250899 w 1704974"/>
            <a:gd name="connsiteY15" fmla="*/ 1505365 h 1601513"/>
            <a:gd name="connsiteX16" fmla="*/ 0 w 1704974"/>
            <a:gd name="connsiteY16" fmla="*/ 1254466 h 1601513"/>
            <a:gd name="connsiteX17" fmla="*/ 0 w 1704974"/>
            <a:gd name="connsiteY17" fmla="*/ 1254471 h 1601513"/>
            <a:gd name="connsiteX18" fmla="*/ 0 w 1704974"/>
            <a:gd name="connsiteY18" fmla="*/ 878130 h 1601513"/>
            <a:gd name="connsiteX19" fmla="*/ 0 w 1704974"/>
            <a:gd name="connsiteY19" fmla="*/ 878130 h 1601513"/>
            <a:gd name="connsiteX20" fmla="*/ 0 w 1704974"/>
            <a:gd name="connsiteY20" fmla="*/ 250899 h 1601513"/>
            <a:gd name="connsiteX0" fmla="*/ 0 w 1704974"/>
            <a:gd name="connsiteY0" fmla="*/ 250899 h 1601513"/>
            <a:gd name="connsiteX1" fmla="*/ 250899 w 1704974"/>
            <a:gd name="connsiteY1" fmla="*/ 0 h 1601513"/>
            <a:gd name="connsiteX2" fmla="*/ 994568 w 1704974"/>
            <a:gd name="connsiteY2" fmla="*/ 0 h 1601513"/>
            <a:gd name="connsiteX3" fmla="*/ 994568 w 1704974"/>
            <a:gd name="connsiteY3" fmla="*/ 0 h 1601513"/>
            <a:gd name="connsiteX4" fmla="*/ 1420812 w 1704974"/>
            <a:gd name="connsiteY4" fmla="*/ 0 h 1601513"/>
            <a:gd name="connsiteX5" fmla="*/ 1454075 w 1704974"/>
            <a:gd name="connsiteY5" fmla="*/ 0 h 1601513"/>
            <a:gd name="connsiteX6" fmla="*/ 1704974 w 1704974"/>
            <a:gd name="connsiteY6" fmla="*/ 250899 h 1601513"/>
            <a:gd name="connsiteX7" fmla="*/ 1704974 w 1704974"/>
            <a:gd name="connsiteY7" fmla="*/ 878130 h 1601513"/>
            <a:gd name="connsiteX8" fmla="*/ 1704974 w 1704974"/>
            <a:gd name="connsiteY8" fmla="*/ 878130 h 1601513"/>
            <a:gd name="connsiteX9" fmla="*/ 1704974 w 1704974"/>
            <a:gd name="connsiteY9" fmla="*/ 1254471 h 1601513"/>
            <a:gd name="connsiteX10" fmla="*/ 1704974 w 1704974"/>
            <a:gd name="connsiteY10" fmla="*/ 1254466 h 1601513"/>
            <a:gd name="connsiteX11" fmla="*/ 1454075 w 1704974"/>
            <a:gd name="connsiteY11" fmla="*/ 1505365 h 1601513"/>
            <a:gd name="connsiteX12" fmla="*/ 1329372 w 1704974"/>
            <a:gd name="connsiteY12" fmla="*/ 1505365 h 1601513"/>
            <a:gd name="connsiteX13" fmla="*/ 1379938 w 1704974"/>
            <a:gd name="connsiteY13" fmla="*/ 1601513 h 1601513"/>
            <a:gd name="connsiteX14" fmla="*/ 994568 w 1704974"/>
            <a:gd name="connsiteY14" fmla="*/ 1505365 h 1601513"/>
            <a:gd name="connsiteX15" fmla="*/ 250899 w 1704974"/>
            <a:gd name="connsiteY15" fmla="*/ 1505365 h 1601513"/>
            <a:gd name="connsiteX16" fmla="*/ 0 w 1704974"/>
            <a:gd name="connsiteY16" fmla="*/ 1254466 h 1601513"/>
            <a:gd name="connsiteX17" fmla="*/ 0 w 1704974"/>
            <a:gd name="connsiteY17" fmla="*/ 1254471 h 1601513"/>
            <a:gd name="connsiteX18" fmla="*/ 0 w 1704974"/>
            <a:gd name="connsiteY18" fmla="*/ 878130 h 1601513"/>
            <a:gd name="connsiteX19" fmla="*/ 0 w 1704974"/>
            <a:gd name="connsiteY19" fmla="*/ 878130 h 1601513"/>
            <a:gd name="connsiteX20" fmla="*/ 0 w 1704974"/>
            <a:gd name="connsiteY20" fmla="*/ 250899 h 1601513"/>
            <a:gd name="connsiteX0" fmla="*/ 0 w 1704974"/>
            <a:gd name="connsiteY0" fmla="*/ 250899 h 1612943"/>
            <a:gd name="connsiteX1" fmla="*/ 250899 w 1704974"/>
            <a:gd name="connsiteY1" fmla="*/ 0 h 1612943"/>
            <a:gd name="connsiteX2" fmla="*/ 994568 w 1704974"/>
            <a:gd name="connsiteY2" fmla="*/ 0 h 1612943"/>
            <a:gd name="connsiteX3" fmla="*/ 994568 w 1704974"/>
            <a:gd name="connsiteY3" fmla="*/ 0 h 1612943"/>
            <a:gd name="connsiteX4" fmla="*/ 1420812 w 1704974"/>
            <a:gd name="connsiteY4" fmla="*/ 0 h 1612943"/>
            <a:gd name="connsiteX5" fmla="*/ 1454075 w 1704974"/>
            <a:gd name="connsiteY5" fmla="*/ 0 h 1612943"/>
            <a:gd name="connsiteX6" fmla="*/ 1704974 w 1704974"/>
            <a:gd name="connsiteY6" fmla="*/ 250899 h 1612943"/>
            <a:gd name="connsiteX7" fmla="*/ 1704974 w 1704974"/>
            <a:gd name="connsiteY7" fmla="*/ 878130 h 1612943"/>
            <a:gd name="connsiteX8" fmla="*/ 1704974 w 1704974"/>
            <a:gd name="connsiteY8" fmla="*/ 878130 h 1612943"/>
            <a:gd name="connsiteX9" fmla="*/ 1704974 w 1704974"/>
            <a:gd name="connsiteY9" fmla="*/ 1254471 h 1612943"/>
            <a:gd name="connsiteX10" fmla="*/ 1704974 w 1704974"/>
            <a:gd name="connsiteY10" fmla="*/ 1254466 h 1612943"/>
            <a:gd name="connsiteX11" fmla="*/ 1454075 w 1704974"/>
            <a:gd name="connsiteY11" fmla="*/ 1505365 h 1612943"/>
            <a:gd name="connsiteX12" fmla="*/ 1329372 w 1704974"/>
            <a:gd name="connsiteY12" fmla="*/ 1505365 h 1612943"/>
            <a:gd name="connsiteX13" fmla="*/ 1315168 w 1704974"/>
            <a:gd name="connsiteY13" fmla="*/ 1612943 h 1612943"/>
            <a:gd name="connsiteX14" fmla="*/ 994568 w 1704974"/>
            <a:gd name="connsiteY14" fmla="*/ 1505365 h 1612943"/>
            <a:gd name="connsiteX15" fmla="*/ 250899 w 1704974"/>
            <a:gd name="connsiteY15" fmla="*/ 1505365 h 1612943"/>
            <a:gd name="connsiteX16" fmla="*/ 0 w 1704974"/>
            <a:gd name="connsiteY16" fmla="*/ 1254466 h 1612943"/>
            <a:gd name="connsiteX17" fmla="*/ 0 w 1704974"/>
            <a:gd name="connsiteY17" fmla="*/ 1254471 h 1612943"/>
            <a:gd name="connsiteX18" fmla="*/ 0 w 1704974"/>
            <a:gd name="connsiteY18" fmla="*/ 878130 h 1612943"/>
            <a:gd name="connsiteX19" fmla="*/ 0 w 1704974"/>
            <a:gd name="connsiteY19" fmla="*/ 878130 h 1612943"/>
            <a:gd name="connsiteX20" fmla="*/ 0 w 1704974"/>
            <a:gd name="connsiteY20" fmla="*/ 250899 h 1612943"/>
            <a:gd name="connsiteX0" fmla="*/ 0 w 1704974"/>
            <a:gd name="connsiteY0" fmla="*/ 250899 h 1613172"/>
            <a:gd name="connsiteX1" fmla="*/ 250899 w 1704974"/>
            <a:gd name="connsiteY1" fmla="*/ 0 h 1613172"/>
            <a:gd name="connsiteX2" fmla="*/ 994568 w 1704974"/>
            <a:gd name="connsiteY2" fmla="*/ 0 h 1613172"/>
            <a:gd name="connsiteX3" fmla="*/ 994568 w 1704974"/>
            <a:gd name="connsiteY3" fmla="*/ 0 h 1613172"/>
            <a:gd name="connsiteX4" fmla="*/ 1420812 w 1704974"/>
            <a:gd name="connsiteY4" fmla="*/ 0 h 1613172"/>
            <a:gd name="connsiteX5" fmla="*/ 1454075 w 1704974"/>
            <a:gd name="connsiteY5" fmla="*/ 0 h 1613172"/>
            <a:gd name="connsiteX6" fmla="*/ 1704974 w 1704974"/>
            <a:gd name="connsiteY6" fmla="*/ 250899 h 1613172"/>
            <a:gd name="connsiteX7" fmla="*/ 1704974 w 1704974"/>
            <a:gd name="connsiteY7" fmla="*/ 878130 h 1613172"/>
            <a:gd name="connsiteX8" fmla="*/ 1704974 w 1704974"/>
            <a:gd name="connsiteY8" fmla="*/ 878130 h 1613172"/>
            <a:gd name="connsiteX9" fmla="*/ 1704974 w 1704974"/>
            <a:gd name="connsiteY9" fmla="*/ 1254471 h 1613172"/>
            <a:gd name="connsiteX10" fmla="*/ 1704974 w 1704974"/>
            <a:gd name="connsiteY10" fmla="*/ 1254466 h 1613172"/>
            <a:gd name="connsiteX11" fmla="*/ 1454075 w 1704974"/>
            <a:gd name="connsiteY11" fmla="*/ 1505365 h 1613172"/>
            <a:gd name="connsiteX12" fmla="*/ 1329372 w 1704974"/>
            <a:gd name="connsiteY12" fmla="*/ 1505365 h 1613172"/>
            <a:gd name="connsiteX13" fmla="*/ 1315168 w 1704974"/>
            <a:gd name="connsiteY13" fmla="*/ 1612943 h 1613172"/>
            <a:gd name="connsiteX14" fmla="*/ 994568 w 1704974"/>
            <a:gd name="connsiteY14" fmla="*/ 1505365 h 1613172"/>
            <a:gd name="connsiteX15" fmla="*/ 250899 w 1704974"/>
            <a:gd name="connsiteY15" fmla="*/ 1505365 h 1613172"/>
            <a:gd name="connsiteX16" fmla="*/ 0 w 1704974"/>
            <a:gd name="connsiteY16" fmla="*/ 1254466 h 1613172"/>
            <a:gd name="connsiteX17" fmla="*/ 0 w 1704974"/>
            <a:gd name="connsiteY17" fmla="*/ 1254471 h 1613172"/>
            <a:gd name="connsiteX18" fmla="*/ 0 w 1704974"/>
            <a:gd name="connsiteY18" fmla="*/ 878130 h 1613172"/>
            <a:gd name="connsiteX19" fmla="*/ 0 w 1704974"/>
            <a:gd name="connsiteY19" fmla="*/ 878130 h 1613172"/>
            <a:gd name="connsiteX20" fmla="*/ 0 w 1704974"/>
            <a:gd name="connsiteY20" fmla="*/ 250899 h 1613172"/>
            <a:gd name="connsiteX0" fmla="*/ 0 w 1704974"/>
            <a:gd name="connsiteY0" fmla="*/ 250899 h 1613172"/>
            <a:gd name="connsiteX1" fmla="*/ 250899 w 1704974"/>
            <a:gd name="connsiteY1" fmla="*/ 0 h 1613172"/>
            <a:gd name="connsiteX2" fmla="*/ 994568 w 1704974"/>
            <a:gd name="connsiteY2" fmla="*/ 0 h 1613172"/>
            <a:gd name="connsiteX3" fmla="*/ 994568 w 1704974"/>
            <a:gd name="connsiteY3" fmla="*/ 0 h 1613172"/>
            <a:gd name="connsiteX4" fmla="*/ 1420812 w 1704974"/>
            <a:gd name="connsiteY4" fmla="*/ 0 h 1613172"/>
            <a:gd name="connsiteX5" fmla="*/ 1454075 w 1704974"/>
            <a:gd name="connsiteY5" fmla="*/ 0 h 1613172"/>
            <a:gd name="connsiteX6" fmla="*/ 1704974 w 1704974"/>
            <a:gd name="connsiteY6" fmla="*/ 250899 h 1613172"/>
            <a:gd name="connsiteX7" fmla="*/ 1704974 w 1704974"/>
            <a:gd name="connsiteY7" fmla="*/ 878130 h 1613172"/>
            <a:gd name="connsiteX8" fmla="*/ 1704974 w 1704974"/>
            <a:gd name="connsiteY8" fmla="*/ 878130 h 1613172"/>
            <a:gd name="connsiteX9" fmla="*/ 1704974 w 1704974"/>
            <a:gd name="connsiteY9" fmla="*/ 1254471 h 1613172"/>
            <a:gd name="connsiteX10" fmla="*/ 1704974 w 1704974"/>
            <a:gd name="connsiteY10" fmla="*/ 1254466 h 1613172"/>
            <a:gd name="connsiteX11" fmla="*/ 1454075 w 1704974"/>
            <a:gd name="connsiteY11" fmla="*/ 1505365 h 1613172"/>
            <a:gd name="connsiteX12" fmla="*/ 1329372 w 1704974"/>
            <a:gd name="connsiteY12" fmla="*/ 1505365 h 1613172"/>
            <a:gd name="connsiteX13" fmla="*/ 1315168 w 1704974"/>
            <a:gd name="connsiteY13" fmla="*/ 1612943 h 1613172"/>
            <a:gd name="connsiteX14" fmla="*/ 994568 w 1704974"/>
            <a:gd name="connsiteY14" fmla="*/ 1505365 h 1613172"/>
            <a:gd name="connsiteX15" fmla="*/ 250899 w 1704974"/>
            <a:gd name="connsiteY15" fmla="*/ 1505365 h 1613172"/>
            <a:gd name="connsiteX16" fmla="*/ 0 w 1704974"/>
            <a:gd name="connsiteY16" fmla="*/ 1254466 h 1613172"/>
            <a:gd name="connsiteX17" fmla="*/ 0 w 1704974"/>
            <a:gd name="connsiteY17" fmla="*/ 1254471 h 1613172"/>
            <a:gd name="connsiteX18" fmla="*/ 0 w 1704974"/>
            <a:gd name="connsiteY18" fmla="*/ 878130 h 1613172"/>
            <a:gd name="connsiteX19" fmla="*/ 0 w 1704974"/>
            <a:gd name="connsiteY19" fmla="*/ 878130 h 1613172"/>
            <a:gd name="connsiteX20" fmla="*/ 0 w 1704974"/>
            <a:gd name="connsiteY20" fmla="*/ 250899 h 1613172"/>
            <a:gd name="connsiteX0" fmla="*/ 0 w 1704974"/>
            <a:gd name="connsiteY0" fmla="*/ 250899 h 1613520"/>
            <a:gd name="connsiteX1" fmla="*/ 250899 w 1704974"/>
            <a:gd name="connsiteY1" fmla="*/ 0 h 1613520"/>
            <a:gd name="connsiteX2" fmla="*/ 994568 w 1704974"/>
            <a:gd name="connsiteY2" fmla="*/ 0 h 1613520"/>
            <a:gd name="connsiteX3" fmla="*/ 994568 w 1704974"/>
            <a:gd name="connsiteY3" fmla="*/ 0 h 1613520"/>
            <a:gd name="connsiteX4" fmla="*/ 1420812 w 1704974"/>
            <a:gd name="connsiteY4" fmla="*/ 0 h 1613520"/>
            <a:gd name="connsiteX5" fmla="*/ 1454075 w 1704974"/>
            <a:gd name="connsiteY5" fmla="*/ 0 h 1613520"/>
            <a:gd name="connsiteX6" fmla="*/ 1704974 w 1704974"/>
            <a:gd name="connsiteY6" fmla="*/ 250899 h 1613520"/>
            <a:gd name="connsiteX7" fmla="*/ 1704974 w 1704974"/>
            <a:gd name="connsiteY7" fmla="*/ 878130 h 1613520"/>
            <a:gd name="connsiteX8" fmla="*/ 1704974 w 1704974"/>
            <a:gd name="connsiteY8" fmla="*/ 878130 h 1613520"/>
            <a:gd name="connsiteX9" fmla="*/ 1704974 w 1704974"/>
            <a:gd name="connsiteY9" fmla="*/ 1254471 h 1613520"/>
            <a:gd name="connsiteX10" fmla="*/ 1704974 w 1704974"/>
            <a:gd name="connsiteY10" fmla="*/ 1254466 h 1613520"/>
            <a:gd name="connsiteX11" fmla="*/ 1454075 w 1704974"/>
            <a:gd name="connsiteY11" fmla="*/ 1505365 h 1613520"/>
            <a:gd name="connsiteX12" fmla="*/ 1329372 w 1704974"/>
            <a:gd name="connsiteY12" fmla="*/ 1505365 h 1613520"/>
            <a:gd name="connsiteX13" fmla="*/ 1315168 w 1704974"/>
            <a:gd name="connsiteY13" fmla="*/ 1612943 h 1613520"/>
            <a:gd name="connsiteX14" fmla="*/ 994568 w 1704974"/>
            <a:gd name="connsiteY14" fmla="*/ 1505365 h 1613520"/>
            <a:gd name="connsiteX15" fmla="*/ 250899 w 1704974"/>
            <a:gd name="connsiteY15" fmla="*/ 1505365 h 1613520"/>
            <a:gd name="connsiteX16" fmla="*/ 0 w 1704974"/>
            <a:gd name="connsiteY16" fmla="*/ 1254466 h 1613520"/>
            <a:gd name="connsiteX17" fmla="*/ 0 w 1704974"/>
            <a:gd name="connsiteY17" fmla="*/ 1254471 h 1613520"/>
            <a:gd name="connsiteX18" fmla="*/ 0 w 1704974"/>
            <a:gd name="connsiteY18" fmla="*/ 878130 h 1613520"/>
            <a:gd name="connsiteX19" fmla="*/ 0 w 1704974"/>
            <a:gd name="connsiteY19" fmla="*/ 878130 h 1613520"/>
            <a:gd name="connsiteX20" fmla="*/ 0 w 1704974"/>
            <a:gd name="connsiteY20" fmla="*/ 250899 h 1613520"/>
            <a:gd name="connsiteX0" fmla="*/ 0 w 1704974"/>
            <a:gd name="connsiteY0" fmla="*/ 250899 h 1612976"/>
            <a:gd name="connsiteX1" fmla="*/ 250899 w 1704974"/>
            <a:gd name="connsiteY1" fmla="*/ 0 h 1612976"/>
            <a:gd name="connsiteX2" fmla="*/ 994568 w 1704974"/>
            <a:gd name="connsiteY2" fmla="*/ 0 h 1612976"/>
            <a:gd name="connsiteX3" fmla="*/ 994568 w 1704974"/>
            <a:gd name="connsiteY3" fmla="*/ 0 h 1612976"/>
            <a:gd name="connsiteX4" fmla="*/ 1420812 w 1704974"/>
            <a:gd name="connsiteY4" fmla="*/ 0 h 1612976"/>
            <a:gd name="connsiteX5" fmla="*/ 1454075 w 1704974"/>
            <a:gd name="connsiteY5" fmla="*/ 0 h 1612976"/>
            <a:gd name="connsiteX6" fmla="*/ 1704974 w 1704974"/>
            <a:gd name="connsiteY6" fmla="*/ 250899 h 1612976"/>
            <a:gd name="connsiteX7" fmla="*/ 1704974 w 1704974"/>
            <a:gd name="connsiteY7" fmla="*/ 878130 h 1612976"/>
            <a:gd name="connsiteX8" fmla="*/ 1704974 w 1704974"/>
            <a:gd name="connsiteY8" fmla="*/ 878130 h 1612976"/>
            <a:gd name="connsiteX9" fmla="*/ 1704974 w 1704974"/>
            <a:gd name="connsiteY9" fmla="*/ 1254471 h 1612976"/>
            <a:gd name="connsiteX10" fmla="*/ 1704974 w 1704974"/>
            <a:gd name="connsiteY10" fmla="*/ 1254466 h 1612976"/>
            <a:gd name="connsiteX11" fmla="*/ 1454075 w 1704974"/>
            <a:gd name="connsiteY11" fmla="*/ 1505365 h 1612976"/>
            <a:gd name="connsiteX12" fmla="*/ 1329372 w 1704974"/>
            <a:gd name="connsiteY12" fmla="*/ 1505365 h 1612976"/>
            <a:gd name="connsiteX13" fmla="*/ 1315168 w 1704974"/>
            <a:gd name="connsiteY13" fmla="*/ 1612943 h 1612976"/>
            <a:gd name="connsiteX14" fmla="*/ 994568 w 1704974"/>
            <a:gd name="connsiteY14" fmla="*/ 1505365 h 1612976"/>
            <a:gd name="connsiteX15" fmla="*/ 250899 w 1704974"/>
            <a:gd name="connsiteY15" fmla="*/ 1505365 h 1612976"/>
            <a:gd name="connsiteX16" fmla="*/ 0 w 1704974"/>
            <a:gd name="connsiteY16" fmla="*/ 1254466 h 1612976"/>
            <a:gd name="connsiteX17" fmla="*/ 0 w 1704974"/>
            <a:gd name="connsiteY17" fmla="*/ 1254471 h 1612976"/>
            <a:gd name="connsiteX18" fmla="*/ 0 w 1704974"/>
            <a:gd name="connsiteY18" fmla="*/ 878130 h 1612976"/>
            <a:gd name="connsiteX19" fmla="*/ 0 w 1704974"/>
            <a:gd name="connsiteY19" fmla="*/ 878130 h 1612976"/>
            <a:gd name="connsiteX20" fmla="*/ 0 w 1704974"/>
            <a:gd name="connsiteY20" fmla="*/ 250899 h 1612976"/>
            <a:gd name="connsiteX0" fmla="*/ 0 w 1704974"/>
            <a:gd name="connsiteY0" fmla="*/ 250899 h 1612943"/>
            <a:gd name="connsiteX1" fmla="*/ 250899 w 1704974"/>
            <a:gd name="connsiteY1" fmla="*/ 0 h 1612943"/>
            <a:gd name="connsiteX2" fmla="*/ 994568 w 1704974"/>
            <a:gd name="connsiteY2" fmla="*/ 0 h 1612943"/>
            <a:gd name="connsiteX3" fmla="*/ 994568 w 1704974"/>
            <a:gd name="connsiteY3" fmla="*/ 0 h 1612943"/>
            <a:gd name="connsiteX4" fmla="*/ 1420812 w 1704974"/>
            <a:gd name="connsiteY4" fmla="*/ 0 h 1612943"/>
            <a:gd name="connsiteX5" fmla="*/ 1454075 w 1704974"/>
            <a:gd name="connsiteY5" fmla="*/ 0 h 1612943"/>
            <a:gd name="connsiteX6" fmla="*/ 1704974 w 1704974"/>
            <a:gd name="connsiteY6" fmla="*/ 250899 h 1612943"/>
            <a:gd name="connsiteX7" fmla="*/ 1704974 w 1704974"/>
            <a:gd name="connsiteY7" fmla="*/ 878130 h 1612943"/>
            <a:gd name="connsiteX8" fmla="*/ 1704974 w 1704974"/>
            <a:gd name="connsiteY8" fmla="*/ 878130 h 1612943"/>
            <a:gd name="connsiteX9" fmla="*/ 1704974 w 1704974"/>
            <a:gd name="connsiteY9" fmla="*/ 1254471 h 1612943"/>
            <a:gd name="connsiteX10" fmla="*/ 1704974 w 1704974"/>
            <a:gd name="connsiteY10" fmla="*/ 1254466 h 1612943"/>
            <a:gd name="connsiteX11" fmla="*/ 1454075 w 1704974"/>
            <a:gd name="connsiteY11" fmla="*/ 1505365 h 1612943"/>
            <a:gd name="connsiteX12" fmla="*/ 1382220 w 1704974"/>
            <a:gd name="connsiteY12" fmla="*/ 1505365 h 1612943"/>
            <a:gd name="connsiteX13" fmla="*/ 1315168 w 1704974"/>
            <a:gd name="connsiteY13" fmla="*/ 1612943 h 1612943"/>
            <a:gd name="connsiteX14" fmla="*/ 994568 w 1704974"/>
            <a:gd name="connsiteY14" fmla="*/ 1505365 h 1612943"/>
            <a:gd name="connsiteX15" fmla="*/ 250899 w 1704974"/>
            <a:gd name="connsiteY15" fmla="*/ 1505365 h 1612943"/>
            <a:gd name="connsiteX16" fmla="*/ 0 w 1704974"/>
            <a:gd name="connsiteY16" fmla="*/ 1254466 h 1612943"/>
            <a:gd name="connsiteX17" fmla="*/ 0 w 1704974"/>
            <a:gd name="connsiteY17" fmla="*/ 1254471 h 1612943"/>
            <a:gd name="connsiteX18" fmla="*/ 0 w 1704974"/>
            <a:gd name="connsiteY18" fmla="*/ 878130 h 1612943"/>
            <a:gd name="connsiteX19" fmla="*/ 0 w 1704974"/>
            <a:gd name="connsiteY19" fmla="*/ 878130 h 1612943"/>
            <a:gd name="connsiteX20" fmla="*/ 0 w 1704974"/>
            <a:gd name="connsiteY20" fmla="*/ 250899 h 1612943"/>
            <a:gd name="connsiteX0" fmla="*/ 0 w 1704974"/>
            <a:gd name="connsiteY0" fmla="*/ 250899 h 1725789"/>
            <a:gd name="connsiteX1" fmla="*/ 250899 w 1704974"/>
            <a:gd name="connsiteY1" fmla="*/ 0 h 1725789"/>
            <a:gd name="connsiteX2" fmla="*/ 994568 w 1704974"/>
            <a:gd name="connsiteY2" fmla="*/ 0 h 1725789"/>
            <a:gd name="connsiteX3" fmla="*/ 994568 w 1704974"/>
            <a:gd name="connsiteY3" fmla="*/ 0 h 1725789"/>
            <a:gd name="connsiteX4" fmla="*/ 1420812 w 1704974"/>
            <a:gd name="connsiteY4" fmla="*/ 0 h 1725789"/>
            <a:gd name="connsiteX5" fmla="*/ 1454075 w 1704974"/>
            <a:gd name="connsiteY5" fmla="*/ 0 h 1725789"/>
            <a:gd name="connsiteX6" fmla="*/ 1704974 w 1704974"/>
            <a:gd name="connsiteY6" fmla="*/ 250899 h 1725789"/>
            <a:gd name="connsiteX7" fmla="*/ 1704974 w 1704974"/>
            <a:gd name="connsiteY7" fmla="*/ 878130 h 1725789"/>
            <a:gd name="connsiteX8" fmla="*/ 1704974 w 1704974"/>
            <a:gd name="connsiteY8" fmla="*/ 878130 h 1725789"/>
            <a:gd name="connsiteX9" fmla="*/ 1704974 w 1704974"/>
            <a:gd name="connsiteY9" fmla="*/ 1254471 h 1725789"/>
            <a:gd name="connsiteX10" fmla="*/ 1704974 w 1704974"/>
            <a:gd name="connsiteY10" fmla="*/ 1254466 h 1725789"/>
            <a:gd name="connsiteX11" fmla="*/ 1454075 w 1704974"/>
            <a:gd name="connsiteY11" fmla="*/ 1505365 h 1725789"/>
            <a:gd name="connsiteX12" fmla="*/ 1382220 w 1704974"/>
            <a:gd name="connsiteY12" fmla="*/ 1505365 h 1725789"/>
            <a:gd name="connsiteX13" fmla="*/ 1406183 w 1704974"/>
            <a:gd name="connsiteY13" fmla="*/ 1725789 h 1725789"/>
            <a:gd name="connsiteX14" fmla="*/ 994568 w 1704974"/>
            <a:gd name="connsiteY14" fmla="*/ 1505365 h 1725789"/>
            <a:gd name="connsiteX15" fmla="*/ 250899 w 1704974"/>
            <a:gd name="connsiteY15" fmla="*/ 1505365 h 1725789"/>
            <a:gd name="connsiteX16" fmla="*/ 0 w 1704974"/>
            <a:gd name="connsiteY16" fmla="*/ 1254466 h 1725789"/>
            <a:gd name="connsiteX17" fmla="*/ 0 w 1704974"/>
            <a:gd name="connsiteY17" fmla="*/ 1254471 h 1725789"/>
            <a:gd name="connsiteX18" fmla="*/ 0 w 1704974"/>
            <a:gd name="connsiteY18" fmla="*/ 878130 h 1725789"/>
            <a:gd name="connsiteX19" fmla="*/ 0 w 1704974"/>
            <a:gd name="connsiteY19" fmla="*/ 878130 h 1725789"/>
            <a:gd name="connsiteX20" fmla="*/ 0 w 1704974"/>
            <a:gd name="connsiteY20" fmla="*/ 250899 h 1725789"/>
            <a:gd name="connsiteX0" fmla="*/ 0 w 1704974"/>
            <a:gd name="connsiteY0" fmla="*/ 250899 h 1726568"/>
            <a:gd name="connsiteX1" fmla="*/ 250899 w 1704974"/>
            <a:gd name="connsiteY1" fmla="*/ 0 h 1726568"/>
            <a:gd name="connsiteX2" fmla="*/ 994568 w 1704974"/>
            <a:gd name="connsiteY2" fmla="*/ 0 h 1726568"/>
            <a:gd name="connsiteX3" fmla="*/ 994568 w 1704974"/>
            <a:gd name="connsiteY3" fmla="*/ 0 h 1726568"/>
            <a:gd name="connsiteX4" fmla="*/ 1420812 w 1704974"/>
            <a:gd name="connsiteY4" fmla="*/ 0 h 1726568"/>
            <a:gd name="connsiteX5" fmla="*/ 1454075 w 1704974"/>
            <a:gd name="connsiteY5" fmla="*/ 0 h 1726568"/>
            <a:gd name="connsiteX6" fmla="*/ 1704974 w 1704974"/>
            <a:gd name="connsiteY6" fmla="*/ 250899 h 1726568"/>
            <a:gd name="connsiteX7" fmla="*/ 1704974 w 1704974"/>
            <a:gd name="connsiteY7" fmla="*/ 878130 h 1726568"/>
            <a:gd name="connsiteX8" fmla="*/ 1704974 w 1704974"/>
            <a:gd name="connsiteY8" fmla="*/ 878130 h 1726568"/>
            <a:gd name="connsiteX9" fmla="*/ 1704974 w 1704974"/>
            <a:gd name="connsiteY9" fmla="*/ 1254471 h 1726568"/>
            <a:gd name="connsiteX10" fmla="*/ 1704974 w 1704974"/>
            <a:gd name="connsiteY10" fmla="*/ 1254466 h 1726568"/>
            <a:gd name="connsiteX11" fmla="*/ 1454075 w 1704974"/>
            <a:gd name="connsiteY11" fmla="*/ 1505365 h 1726568"/>
            <a:gd name="connsiteX12" fmla="*/ 1382220 w 1704974"/>
            <a:gd name="connsiteY12" fmla="*/ 1505365 h 1726568"/>
            <a:gd name="connsiteX13" fmla="*/ 1406183 w 1704974"/>
            <a:gd name="connsiteY13" fmla="*/ 1725789 h 1726568"/>
            <a:gd name="connsiteX14" fmla="*/ 994568 w 1704974"/>
            <a:gd name="connsiteY14" fmla="*/ 1505365 h 1726568"/>
            <a:gd name="connsiteX15" fmla="*/ 250899 w 1704974"/>
            <a:gd name="connsiteY15" fmla="*/ 1505365 h 1726568"/>
            <a:gd name="connsiteX16" fmla="*/ 0 w 1704974"/>
            <a:gd name="connsiteY16" fmla="*/ 1254466 h 1726568"/>
            <a:gd name="connsiteX17" fmla="*/ 0 w 1704974"/>
            <a:gd name="connsiteY17" fmla="*/ 1254471 h 1726568"/>
            <a:gd name="connsiteX18" fmla="*/ 0 w 1704974"/>
            <a:gd name="connsiteY18" fmla="*/ 878130 h 1726568"/>
            <a:gd name="connsiteX19" fmla="*/ 0 w 1704974"/>
            <a:gd name="connsiteY19" fmla="*/ 878130 h 1726568"/>
            <a:gd name="connsiteX20" fmla="*/ 0 w 1704974"/>
            <a:gd name="connsiteY20" fmla="*/ 250899 h 1726568"/>
            <a:gd name="connsiteX0" fmla="*/ 0 w 1704974"/>
            <a:gd name="connsiteY0" fmla="*/ 250899 h 1726568"/>
            <a:gd name="connsiteX1" fmla="*/ 250899 w 1704974"/>
            <a:gd name="connsiteY1" fmla="*/ 0 h 1726568"/>
            <a:gd name="connsiteX2" fmla="*/ 994568 w 1704974"/>
            <a:gd name="connsiteY2" fmla="*/ 0 h 1726568"/>
            <a:gd name="connsiteX3" fmla="*/ 994568 w 1704974"/>
            <a:gd name="connsiteY3" fmla="*/ 0 h 1726568"/>
            <a:gd name="connsiteX4" fmla="*/ 1420812 w 1704974"/>
            <a:gd name="connsiteY4" fmla="*/ 0 h 1726568"/>
            <a:gd name="connsiteX5" fmla="*/ 1454075 w 1704974"/>
            <a:gd name="connsiteY5" fmla="*/ 0 h 1726568"/>
            <a:gd name="connsiteX6" fmla="*/ 1704974 w 1704974"/>
            <a:gd name="connsiteY6" fmla="*/ 250899 h 1726568"/>
            <a:gd name="connsiteX7" fmla="*/ 1704974 w 1704974"/>
            <a:gd name="connsiteY7" fmla="*/ 878130 h 1726568"/>
            <a:gd name="connsiteX8" fmla="*/ 1704974 w 1704974"/>
            <a:gd name="connsiteY8" fmla="*/ 878130 h 1726568"/>
            <a:gd name="connsiteX9" fmla="*/ 1704974 w 1704974"/>
            <a:gd name="connsiteY9" fmla="*/ 1254471 h 1726568"/>
            <a:gd name="connsiteX10" fmla="*/ 1704974 w 1704974"/>
            <a:gd name="connsiteY10" fmla="*/ 1254466 h 1726568"/>
            <a:gd name="connsiteX11" fmla="*/ 1454075 w 1704974"/>
            <a:gd name="connsiteY11" fmla="*/ 1505365 h 1726568"/>
            <a:gd name="connsiteX12" fmla="*/ 1382220 w 1704974"/>
            <a:gd name="connsiteY12" fmla="*/ 1505365 h 1726568"/>
            <a:gd name="connsiteX13" fmla="*/ 1406183 w 1704974"/>
            <a:gd name="connsiteY13" fmla="*/ 1725789 h 1726568"/>
            <a:gd name="connsiteX14" fmla="*/ 994568 w 1704974"/>
            <a:gd name="connsiteY14" fmla="*/ 1505365 h 1726568"/>
            <a:gd name="connsiteX15" fmla="*/ 250899 w 1704974"/>
            <a:gd name="connsiteY15" fmla="*/ 1505365 h 1726568"/>
            <a:gd name="connsiteX16" fmla="*/ 0 w 1704974"/>
            <a:gd name="connsiteY16" fmla="*/ 1254466 h 1726568"/>
            <a:gd name="connsiteX17" fmla="*/ 0 w 1704974"/>
            <a:gd name="connsiteY17" fmla="*/ 1254471 h 1726568"/>
            <a:gd name="connsiteX18" fmla="*/ 0 w 1704974"/>
            <a:gd name="connsiteY18" fmla="*/ 878130 h 1726568"/>
            <a:gd name="connsiteX19" fmla="*/ 0 w 1704974"/>
            <a:gd name="connsiteY19" fmla="*/ 878130 h 1726568"/>
            <a:gd name="connsiteX20" fmla="*/ 0 w 1704974"/>
            <a:gd name="connsiteY20" fmla="*/ 250899 h 1726568"/>
            <a:gd name="connsiteX0" fmla="*/ 0 w 1704974"/>
            <a:gd name="connsiteY0" fmla="*/ 250899 h 1726568"/>
            <a:gd name="connsiteX1" fmla="*/ 250899 w 1704974"/>
            <a:gd name="connsiteY1" fmla="*/ 0 h 1726568"/>
            <a:gd name="connsiteX2" fmla="*/ 994568 w 1704974"/>
            <a:gd name="connsiteY2" fmla="*/ 0 h 1726568"/>
            <a:gd name="connsiteX3" fmla="*/ 994568 w 1704974"/>
            <a:gd name="connsiteY3" fmla="*/ 0 h 1726568"/>
            <a:gd name="connsiteX4" fmla="*/ 1420812 w 1704974"/>
            <a:gd name="connsiteY4" fmla="*/ 0 h 1726568"/>
            <a:gd name="connsiteX5" fmla="*/ 1454075 w 1704974"/>
            <a:gd name="connsiteY5" fmla="*/ 0 h 1726568"/>
            <a:gd name="connsiteX6" fmla="*/ 1704974 w 1704974"/>
            <a:gd name="connsiteY6" fmla="*/ 250899 h 1726568"/>
            <a:gd name="connsiteX7" fmla="*/ 1704974 w 1704974"/>
            <a:gd name="connsiteY7" fmla="*/ 878130 h 1726568"/>
            <a:gd name="connsiteX8" fmla="*/ 1704974 w 1704974"/>
            <a:gd name="connsiteY8" fmla="*/ 878130 h 1726568"/>
            <a:gd name="connsiteX9" fmla="*/ 1704974 w 1704974"/>
            <a:gd name="connsiteY9" fmla="*/ 1254471 h 1726568"/>
            <a:gd name="connsiteX10" fmla="*/ 1704974 w 1704974"/>
            <a:gd name="connsiteY10" fmla="*/ 1254466 h 1726568"/>
            <a:gd name="connsiteX11" fmla="*/ 1454075 w 1704974"/>
            <a:gd name="connsiteY11" fmla="*/ 1505365 h 1726568"/>
            <a:gd name="connsiteX12" fmla="*/ 1382220 w 1704974"/>
            <a:gd name="connsiteY12" fmla="*/ 1505365 h 1726568"/>
            <a:gd name="connsiteX13" fmla="*/ 1406183 w 1704974"/>
            <a:gd name="connsiteY13" fmla="*/ 1725789 h 1726568"/>
            <a:gd name="connsiteX14" fmla="*/ 994568 w 1704974"/>
            <a:gd name="connsiteY14" fmla="*/ 1505365 h 1726568"/>
            <a:gd name="connsiteX15" fmla="*/ 250899 w 1704974"/>
            <a:gd name="connsiteY15" fmla="*/ 1505365 h 1726568"/>
            <a:gd name="connsiteX16" fmla="*/ 0 w 1704974"/>
            <a:gd name="connsiteY16" fmla="*/ 1254466 h 1726568"/>
            <a:gd name="connsiteX17" fmla="*/ 0 w 1704974"/>
            <a:gd name="connsiteY17" fmla="*/ 1254471 h 1726568"/>
            <a:gd name="connsiteX18" fmla="*/ 0 w 1704974"/>
            <a:gd name="connsiteY18" fmla="*/ 878130 h 1726568"/>
            <a:gd name="connsiteX19" fmla="*/ 0 w 1704974"/>
            <a:gd name="connsiteY19" fmla="*/ 878130 h 1726568"/>
            <a:gd name="connsiteX20" fmla="*/ 0 w 1704974"/>
            <a:gd name="connsiteY20" fmla="*/ 250899 h 1726568"/>
            <a:gd name="connsiteX0" fmla="*/ 0 w 1704974"/>
            <a:gd name="connsiteY0" fmla="*/ 250899 h 1726568"/>
            <a:gd name="connsiteX1" fmla="*/ 250899 w 1704974"/>
            <a:gd name="connsiteY1" fmla="*/ 0 h 1726568"/>
            <a:gd name="connsiteX2" fmla="*/ 994568 w 1704974"/>
            <a:gd name="connsiteY2" fmla="*/ 0 h 1726568"/>
            <a:gd name="connsiteX3" fmla="*/ 994568 w 1704974"/>
            <a:gd name="connsiteY3" fmla="*/ 0 h 1726568"/>
            <a:gd name="connsiteX4" fmla="*/ 1420812 w 1704974"/>
            <a:gd name="connsiteY4" fmla="*/ 0 h 1726568"/>
            <a:gd name="connsiteX5" fmla="*/ 1454075 w 1704974"/>
            <a:gd name="connsiteY5" fmla="*/ 0 h 1726568"/>
            <a:gd name="connsiteX6" fmla="*/ 1704974 w 1704974"/>
            <a:gd name="connsiteY6" fmla="*/ 250899 h 1726568"/>
            <a:gd name="connsiteX7" fmla="*/ 1704974 w 1704974"/>
            <a:gd name="connsiteY7" fmla="*/ 878130 h 1726568"/>
            <a:gd name="connsiteX8" fmla="*/ 1704974 w 1704974"/>
            <a:gd name="connsiteY8" fmla="*/ 878130 h 1726568"/>
            <a:gd name="connsiteX9" fmla="*/ 1704974 w 1704974"/>
            <a:gd name="connsiteY9" fmla="*/ 1254471 h 1726568"/>
            <a:gd name="connsiteX10" fmla="*/ 1704974 w 1704974"/>
            <a:gd name="connsiteY10" fmla="*/ 1254466 h 1726568"/>
            <a:gd name="connsiteX11" fmla="*/ 1454075 w 1704974"/>
            <a:gd name="connsiteY11" fmla="*/ 1505365 h 1726568"/>
            <a:gd name="connsiteX12" fmla="*/ 1382220 w 1704974"/>
            <a:gd name="connsiteY12" fmla="*/ 1505365 h 1726568"/>
            <a:gd name="connsiteX13" fmla="*/ 1406183 w 1704974"/>
            <a:gd name="connsiteY13" fmla="*/ 1725789 h 1726568"/>
            <a:gd name="connsiteX14" fmla="*/ 994568 w 1704974"/>
            <a:gd name="connsiteY14" fmla="*/ 1505365 h 1726568"/>
            <a:gd name="connsiteX15" fmla="*/ 250899 w 1704974"/>
            <a:gd name="connsiteY15" fmla="*/ 1505365 h 1726568"/>
            <a:gd name="connsiteX16" fmla="*/ 0 w 1704974"/>
            <a:gd name="connsiteY16" fmla="*/ 1254466 h 1726568"/>
            <a:gd name="connsiteX17" fmla="*/ 0 w 1704974"/>
            <a:gd name="connsiteY17" fmla="*/ 1254471 h 1726568"/>
            <a:gd name="connsiteX18" fmla="*/ 0 w 1704974"/>
            <a:gd name="connsiteY18" fmla="*/ 878130 h 1726568"/>
            <a:gd name="connsiteX19" fmla="*/ 0 w 1704974"/>
            <a:gd name="connsiteY19" fmla="*/ 878130 h 1726568"/>
            <a:gd name="connsiteX20" fmla="*/ 0 w 1704974"/>
            <a:gd name="connsiteY20" fmla="*/ 250899 h 1726568"/>
            <a:gd name="connsiteX0" fmla="*/ 0 w 1704974"/>
            <a:gd name="connsiteY0" fmla="*/ 250899 h 1726568"/>
            <a:gd name="connsiteX1" fmla="*/ 250899 w 1704974"/>
            <a:gd name="connsiteY1" fmla="*/ 0 h 1726568"/>
            <a:gd name="connsiteX2" fmla="*/ 994568 w 1704974"/>
            <a:gd name="connsiteY2" fmla="*/ 0 h 1726568"/>
            <a:gd name="connsiteX3" fmla="*/ 994568 w 1704974"/>
            <a:gd name="connsiteY3" fmla="*/ 0 h 1726568"/>
            <a:gd name="connsiteX4" fmla="*/ 1420812 w 1704974"/>
            <a:gd name="connsiteY4" fmla="*/ 0 h 1726568"/>
            <a:gd name="connsiteX5" fmla="*/ 1454075 w 1704974"/>
            <a:gd name="connsiteY5" fmla="*/ 0 h 1726568"/>
            <a:gd name="connsiteX6" fmla="*/ 1704974 w 1704974"/>
            <a:gd name="connsiteY6" fmla="*/ 250899 h 1726568"/>
            <a:gd name="connsiteX7" fmla="*/ 1704974 w 1704974"/>
            <a:gd name="connsiteY7" fmla="*/ 878130 h 1726568"/>
            <a:gd name="connsiteX8" fmla="*/ 1704974 w 1704974"/>
            <a:gd name="connsiteY8" fmla="*/ 878130 h 1726568"/>
            <a:gd name="connsiteX9" fmla="*/ 1704974 w 1704974"/>
            <a:gd name="connsiteY9" fmla="*/ 1254471 h 1726568"/>
            <a:gd name="connsiteX10" fmla="*/ 1704974 w 1704974"/>
            <a:gd name="connsiteY10" fmla="*/ 1254466 h 1726568"/>
            <a:gd name="connsiteX11" fmla="*/ 1454075 w 1704974"/>
            <a:gd name="connsiteY11" fmla="*/ 1505365 h 1726568"/>
            <a:gd name="connsiteX12" fmla="*/ 1382220 w 1704974"/>
            <a:gd name="connsiteY12" fmla="*/ 1505365 h 1726568"/>
            <a:gd name="connsiteX13" fmla="*/ 1406183 w 1704974"/>
            <a:gd name="connsiteY13" fmla="*/ 1725789 h 1726568"/>
            <a:gd name="connsiteX14" fmla="*/ 994568 w 1704974"/>
            <a:gd name="connsiteY14" fmla="*/ 1505365 h 1726568"/>
            <a:gd name="connsiteX15" fmla="*/ 250899 w 1704974"/>
            <a:gd name="connsiteY15" fmla="*/ 1505365 h 1726568"/>
            <a:gd name="connsiteX16" fmla="*/ 0 w 1704974"/>
            <a:gd name="connsiteY16" fmla="*/ 1254466 h 1726568"/>
            <a:gd name="connsiteX17" fmla="*/ 0 w 1704974"/>
            <a:gd name="connsiteY17" fmla="*/ 1254471 h 1726568"/>
            <a:gd name="connsiteX18" fmla="*/ 0 w 1704974"/>
            <a:gd name="connsiteY18" fmla="*/ 878130 h 1726568"/>
            <a:gd name="connsiteX19" fmla="*/ 0 w 1704974"/>
            <a:gd name="connsiteY19" fmla="*/ 878130 h 1726568"/>
            <a:gd name="connsiteX20" fmla="*/ 0 w 1704974"/>
            <a:gd name="connsiteY20" fmla="*/ 250899 h 1726568"/>
            <a:gd name="connsiteX0" fmla="*/ 0 w 1704974"/>
            <a:gd name="connsiteY0" fmla="*/ 250899 h 1725789"/>
            <a:gd name="connsiteX1" fmla="*/ 250899 w 1704974"/>
            <a:gd name="connsiteY1" fmla="*/ 0 h 1725789"/>
            <a:gd name="connsiteX2" fmla="*/ 994568 w 1704974"/>
            <a:gd name="connsiteY2" fmla="*/ 0 h 1725789"/>
            <a:gd name="connsiteX3" fmla="*/ 994568 w 1704974"/>
            <a:gd name="connsiteY3" fmla="*/ 0 h 1725789"/>
            <a:gd name="connsiteX4" fmla="*/ 1420812 w 1704974"/>
            <a:gd name="connsiteY4" fmla="*/ 0 h 1725789"/>
            <a:gd name="connsiteX5" fmla="*/ 1454075 w 1704974"/>
            <a:gd name="connsiteY5" fmla="*/ 0 h 1725789"/>
            <a:gd name="connsiteX6" fmla="*/ 1704974 w 1704974"/>
            <a:gd name="connsiteY6" fmla="*/ 250899 h 1725789"/>
            <a:gd name="connsiteX7" fmla="*/ 1704974 w 1704974"/>
            <a:gd name="connsiteY7" fmla="*/ 878130 h 1725789"/>
            <a:gd name="connsiteX8" fmla="*/ 1704974 w 1704974"/>
            <a:gd name="connsiteY8" fmla="*/ 878130 h 1725789"/>
            <a:gd name="connsiteX9" fmla="*/ 1704974 w 1704974"/>
            <a:gd name="connsiteY9" fmla="*/ 1254471 h 1725789"/>
            <a:gd name="connsiteX10" fmla="*/ 1704974 w 1704974"/>
            <a:gd name="connsiteY10" fmla="*/ 1254466 h 1725789"/>
            <a:gd name="connsiteX11" fmla="*/ 1454075 w 1704974"/>
            <a:gd name="connsiteY11" fmla="*/ 1505365 h 1725789"/>
            <a:gd name="connsiteX12" fmla="*/ 1382220 w 1704974"/>
            <a:gd name="connsiteY12" fmla="*/ 1505365 h 1725789"/>
            <a:gd name="connsiteX13" fmla="*/ 1406183 w 1704974"/>
            <a:gd name="connsiteY13" fmla="*/ 1725789 h 1725789"/>
            <a:gd name="connsiteX14" fmla="*/ 994568 w 1704974"/>
            <a:gd name="connsiteY14" fmla="*/ 1505365 h 1725789"/>
            <a:gd name="connsiteX15" fmla="*/ 250899 w 1704974"/>
            <a:gd name="connsiteY15" fmla="*/ 1505365 h 1725789"/>
            <a:gd name="connsiteX16" fmla="*/ 0 w 1704974"/>
            <a:gd name="connsiteY16" fmla="*/ 1254466 h 1725789"/>
            <a:gd name="connsiteX17" fmla="*/ 0 w 1704974"/>
            <a:gd name="connsiteY17" fmla="*/ 1254471 h 1725789"/>
            <a:gd name="connsiteX18" fmla="*/ 0 w 1704974"/>
            <a:gd name="connsiteY18" fmla="*/ 878130 h 1725789"/>
            <a:gd name="connsiteX19" fmla="*/ 0 w 1704974"/>
            <a:gd name="connsiteY19" fmla="*/ 878130 h 1725789"/>
            <a:gd name="connsiteX20" fmla="*/ 0 w 1704974"/>
            <a:gd name="connsiteY20" fmla="*/ 250899 h 1725789"/>
            <a:gd name="connsiteX0" fmla="*/ 0 w 1704974"/>
            <a:gd name="connsiteY0" fmla="*/ 250899 h 1740257"/>
            <a:gd name="connsiteX1" fmla="*/ 250899 w 1704974"/>
            <a:gd name="connsiteY1" fmla="*/ 0 h 1740257"/>
            <a:gd name="connsiteX2" fmla="*/ 994568 w 1704974"/>
            <a:gd name="connsiteY2" fmla="*/ 0 h 1740257"/>
            <a:gd name="connsiteX3" fmla="*/ 994568 w 1704974"/>
            <a:gd name="connsiteY3" fmla="*/ 0 h 1740257"/>
            <a:gd name="connsiteX4" fmla="*/ 1420812 w 1704974"/>
            <a:gd name="connsiteY4" fmla="*/ 0 h 1740257"/>
            <a:gd name="connsiteX5" fmla="*/ 1454075 w 1704974"/>
            <a:gd name="connsiteY5" fmla="*/ 0 h 1740257"/>
            <a:gd name="connsiteX6" fmla="*/ 1704974 w 1704974"/>
            <a:gd name="connsiteY6" fmla="*/ 250899 h 1740257"/>
            <a:gd name="connsiteX7" fmla="*/ 1704974 w 1704974"/>
            <a:gd name="connsiteY7" fmla="*/ 878130 h 1740257"/>
            <a:gd name="connsiteX8" fmla="*/ 1704974 w 1704974"/>
            <a:gd name="connsiteY8" fmla="*/ 878130 h 1740257"/>
            <a:gd name="connsiteX9" fmla="*/ 1704974 w 1704974"/>
            <a:gd name="connsiteY9" fmla="*/ 1254471 h 1740257"/>
            <a:gd name="connsiteX10" fmla="*/ 1704974 w 1704974"/>
            <a:gd name="connsiteY10" fmla="*/ 1254466 h 1740257"/>
            <a:gd name="connsiteX11" fmla="*/ 1454075 w 1704974"/>
            <a:gd name="connsiteY11" fmla="*/ 1505365 h 1740257"/>
            <a:gd name="connsiteX12" fmla="*/ 1382220 w 1704974"/>
            <a:gd name="connsiteY12" fmla="*/ 1505365 h 1740257"/>
            <a:gd name="connsiteX13" fmla="*/ 1459030 w 1704974"/>
            <a:gd name="connsiteY13" fmla="*/ 1740257 h 1740257"/>
            <a:gd name="connsiteX14" fmla="*/ 994568 w 1704974"/>
            <a:gd name="connsiteY14" fmla="*/ 1505365 h 1740257"/>
            <a:gd name="connsiteX15" fmla="*/ 250899 w 1704974"/>
            <a:gd name="connsiteY15" fmla="*/ 1505365 h 1740257"/>
            <a:gd name="connsiteX16" fmla="*/ 0 w 1704974"/>
            <a:gd name="connsiteY16" fmla="*/ 1254466 h 1740257"/>
            <a:gd name="connsiteX17" fmla="*/ 0 w 1704974"/>
            <a:gd name="connsiteY17" fmla="*/ 1254471 h 1740257"/>
            <a:gd name="connsiteX18" fmla="*/ 0 w 1704974"/>
            <a:gd name="connsiteY18" fmla="*/ 878130 h 1740257"/>
            <a:gd name="connsiteX19" fmla="*/ 0 w 1704974"/>
            <a:gd name="connsiteY19" fmla="*/ 878130 h 1740257"/>
            <a:gd name="connsiteX20" fmla="*/ 0 w 1704974"/>
            <a:gd name="connsiteY20" fmla="*/ 250899 h 1740257"/>
            <a:gd name="connsiteX0" fmla="*/ 0 w 1704974"/>
            <a:gd name="connsiteY0" fmla="*/ 250899 h 1740257"/>
            <a:gd name="connsiteX1" fmla="*/ 250899 w 1704974"/>
            <a:gd name="connsiteY1" fmla="*/ 0 h 1740257"/>
            <a:gd name="connsiteX2" fmla="*/ 994568 w 1704974"/>
            <a:gd name="connsiteY2" fmla="*/ 0 h 1740257"/>
            <a:gd name="connsiteX3" fmla="*/ 994568 w 1704974"/>
            <a:gd name="connsiteY3" fmla="*/ 0 h 1740257"/>
            <a:gd name="connsiteX4" fmla="*/ 1420812 w 1704974"/>
            <a:gd name="connsiteY4" fmla="*/ 0 h 1740257"/>
            <a:gd name="connsiteX5" fmla="*/ 1454075 w 1704974"/>
            <a:gd name="connsiteY5" fmla="*/ 0 h 1740257"/>
            <a:gd name="connsiteX6" fmla="*/ 1704974 w 1704974"/>
            <a:gd name="connsiteY6" fmla="*/ 250899 h 1740257"/>
            <a:gd name="connsiteX7" fmla="*/ 1704974 w 1704974"/>
            <a:gd name="connsiteY7" fmla="*/ 878130 h 1740257"/>
            <a:gd name="connsiteX8" fmla="*/ 1704974 w 1704974"/>
            <a:gd name="connsiteY8" fmla="*/ 878130 h 1740257"/>
            <a:gd name="connsiteX9" fmla="*/ 1704974 w 1704974"/>
            <a:gd name="connsiteY9" fmla="*/ 1254471 h 1740257"/>
            <a:gd name="connsiteX10" fmla="*/ 1704974 w 1704974"/>
            <a:gd name="connsiteY10" fmla="*/ 1254466 h 1740257"/>
            <a:gd name="connsiteX11" fmla="*/ 1454075 w 1704974"/>
            <a:gd name="connsiteY11" fmla="*/ 1505365 h 1740257"/>
            <a:gd name="connsiteX12" fmla="*/ 1382220 w 1704974"/>
            <a:gd name="connsiteY12" fmla="*/ 1505365 h 1740257"/>
            <a:gd name="connsiteX13" fmla="*/ 1459030 w 1704974"/>
            <a:gd name="connsiteY13" fmla="*/ 1740257 h 1740257"/>
            <a:gd name="connsiteX14" fmla="*/ 1197148 w 1704974"/>
            <a:gd name="connsiteY14" fmla="*/ 1502473 h 1740257"/>
            <a:gd name="connsiteX15" fmla="*/ 250899 w 1704974"/>
            <a:gd name="connsiteY15" fmla="*/ 1505365 h 1740257"/>
            <a:gd name="connsiteX16" fmla="*/ 0 w 1704974"/>
            <a:gd name="connsiteY16" fmla="*/ 1254466 h 1740257"/>
            <a:gd name="connsiteX17" fmla="*/ 0 w 1704974"/>
            <a:gd name="connsiteY17" fmla="*/ 1254471 h 1740257"/>
            <a:gd name="connsiteX18" fmla="*/ 0 w 1704974"/>
            <a:gd name="connsiteY18" fmla="*/ 878130 h 1740257"/>
            <a:gd name="connsiteX19" fmla="*/ 0 w 1704974"/>
            <a:gd name="connsiteY19" fmla="*/ 878130 h 1740257"/>
            <a:gd name="connsiteX20" fmla="*/ 0 w 1704974"/>
            <a:gd name="connsiteY20" fmla="*/ 250899 h 1740257"/>
            <a:gd name="connsiteX0" fmla="*/ 0 w 1704974"/>
            <a:gd name="connsiteY0" fmla="*/ 250899 h 1740257"/>
            <a:gd name="connsiteX1" fmla="*/ 250899 w 1704974"/>
            <a:gd name="connsiteY1" fmla="*/ 0 h 1740257"/>
            <a:gd name="connsiteX2" fmla="*/ 994568 w 1704974"/>
            <a:gd name="connsiteY2" fmla="*/ 0 h 1740257"/>
            <a:gd name="connsiteX3" fmla="*/ 994568 w 1704974"/>
            <a:gd name="connsiteY3" fmla="*/ 0 h 1740257"/>
            <a:gd name="connsiteX4" fmla="*/ 1420812 w 1704974"/>
            <a:gd name="connsiteY4" fmla="*/ 0 h 1740257"/>
            <a:gd name="connsiteX5" fmla="*/ 1454075 w 1704974"/>
            <a:gd name="connsiteY5" fmla="*/ 0 h 1740257"/>
            <a:gd name="connsiteX6" fmla="*/ 1704974 w 1704974"/>
            <a:gd name="connsiteY6" fmla="*/ 250899 h 1740257"/>
            <a:gd name="connsiteX7" fmla="*/ 1704974 w 1704974"/>
            <a:gd name="connsiteY7" fmla="*/ 878130 h 1740257"/>
            <a:gd name="connsiteX8" fmla="*/ 1704974 w 1704974"/>
            <a:gd name="connsiteY8" fmla="*/ 878130 h 1740257"/>
            <a:gd name="connsiteX9" fmla="*/ 1704974 w 1704974"/>
            <a:gd name="connsiteY9" fmla="*/ 1254471 h 1740257"/>
            <a:gd name="connsiteX10" fmla="*/ 1704974 w 1704974"/>
            <a:gd name="connsiteY10" fmla="*/ 1254466 h 1740257"/>
            <a:gd name="connsiteX11" fmla="*/ 1454075 w 1704974"/>
            <a:gd name="connsiteY11" fmla="*/ 1505365 h 1740257"/>
            <a:gd name="connsiteX12" fmla="*/ 1382220 w 1704974"/>
            <a:gd name="connsiteY12" fmla="*/ 1505365 h 1740257"/>
            <a:gd name="connsiteX13" fmla="*/ 1459030 w 1704974"/>
            <a:gd name="connsiteY13" fmla="*/ 1740257 h 1740257"/>
            <a:gd name="connsiteX14" fmla="*/ 1197148 w 1704974"/>
            <a:gd name="connsiteY14" fmla="*/ 1502473 h 1740257"/>
            <a:gd name="connsiteX15" fmla="*/ 250899 w 1704974"/>
            <a:gd name="connsiteY15" fmla="*/ 1505365 h 1740257"/>
            <a:gd name="connsiteX16" fmla="*/ 0 w 1704974"/>
            <a:gd name="connsiteY16" fmla="*/ 1254466 h 1740257"/>
            <a:gd name="connsiteX17" fmla="*/ 0 w 1704974"/>
            <a:gd name="connsiteY17" fmla="*/ 1254471 h 1740257"/>
            <a:gd name="connsiteX18" fmla="*/ 0 w 1704974"/>
            <a:gd name="connsiteY18" fmla="*/ 878130 h 1740257"/>
            <a:gd name="connsiteX19" fmla="*/ 0 w 1704974"/>
            <a:gd name="connsiteY19" fmla="*/ 878130 h 1740257"/>
            <a:gd name="connsiteX20" fmla="*/ 0 w 1704974"/>
            <a:gd name="connsiteY20" fmla="*/ 250899 h 1740257"/>
            <a:gd name="connsiteX0" fmla="*/ 0 w 1704974"/>
            <a:gd name="connsiteY0" fmla="*/ 250899 h 1731576"/>
            <a:gd name="connsiteX1" fmla="*/ 250899 w 1704974"/>
            <a:gd name="connsiteY1" fmla="*/ 0 h 1731576"/>
            <a:gd name="connsiteX2" fmla="*/ 994568 w 1704974"/>
            <a:gd name="connsiteY2" fmla="*/ 0 h 1731576"/>
            <a:gd name="connsiteX3" fmla="*/ 994568 w 1704974"/>
            <a:gd name="connsiteY3" fmla="*/ 0 h 1731576"/>
            <a:gd name="connsiteX4" fmla="*/ 1420812 w 1704974"/>
            <a:gd name="connsiteY4" fmla="*/ 0 h 1731576"/>
            <a:gd name="connsiteX5" fmla="*/ 1454075 w 1704974"/>
            <a:gd name="connsiteY5" fmla="*/ 0 h 1731576"/>
            <a:gd name="connsiteX6" fmla="*/ 1704974 w 1704974"/>
            <a:gd name="connsiteY6" fmla="*/ 250899 h 1731576"/>
            <a:gd name="connsiteX7" fmla="*/ 1704974 w 1704974"/>
            <a:gd name="connsiteY7" fmla="*/ 878130 h 1731576"/>
            <a:gd name="connsiteX8" fmla="*/ 1704974 w 1704974"/>
            <a:gd name="connsiteY8" fmla="*/ 878130 h 1731576"/>
            <a:gd name="connsiteX9" fmla="*/ 1704974 w 1704974"/>
            <a:gd name="connsiteY9" fmla="*/ 1254471 h 1731576"/>
            <a:gd name="connsiteX10" fmla="*/ 1704974 w 1704974"/>
            <a:gd name="connsiteY10" fmla="*/ 1254466 h 1731576"/>
            <a:gd name="connsiteX11" fmla="*/ 1454075 w 1704974"/>
            <a:gd name="connsiteY11" fmla="*/ 1505365 h 1731576"/>
            <a:gd name="connsiteX12" fmla="*/ 1382220 w 1704974"/>
            <a:gd name="connsiteY12" fmla="*/ 1505365 h 1731576"/>
            <a:gd name="connsiteX13" fmla="*/ 1426734 w 1704974"/>
            <a:gd name="connsiteY13" fmla="*/ 1731576 h 1731576"/>
            <a:gd name="connsiteX14" fmla="*/ 1197148 w 1704974"/>
            <a:gd name="connsiteY14" fmla="*/ 1502473 h 1731576"/>
            <a:gd name="connsiteX15" fmla="*/ 250899 w 1704974"/>
            <a:gd name="connsiteY15" fmla="*/ 1505365 h 1731576"/>
            <a:gd name="connsiteX16" fmla="*/ 0 w 1704974"/>
            <a:gd name="connsiteY16" fmla="*/ 1254466 h 1731576"/>
            <a:gd name="connsiteX17" fmla="*/ 0 w 1704974"/>
            <a:gd name="connsiteY17" fmla="*/ 1254471 h 1731576"/>
            <a:gd name="connsiteX18" fmla="*/ 0 w 1704974"/>
            <a:gd name="connsiteY18" fmla="*/ 878130 h 1731576"/>
            <a:gd name="connsiteX19" fmla="*/ 0 w 1704974"/>
            <a:gd name="connsiteY19" fmla="*/ 878130 h 1731576"/>
            <a:gd name="connsiteX20" fmla="*/ 0 w 1704974"/>
            <a:gd name="connsiteY20" fmla="*/ 250899 h 1731576"/>
            <a:gd name="connsiteX0" fmla="*/ 0 w 1704974"/>
            <a:gd name="connsiteY0" fmla="*/ 250899 h 1731576"/>
            <a:gd name="connsiteX1" fmla="*/ 250899 w 1704974"/>
            <a:gd name="connsiteY1" fmla="*/ 0 h 1731576"/>
            <a:gd name="connsiteX2" fmla="*/ 994568 w 1704974"/>
            <a:gd name="connsiteY2" fmla="*/ 0 h 1731576"/>
            <a:gd name="connsiteX3" fmla="*/ 994568 w 1704974"/>
            <a:gd name="connsiteY3" fmla="*/ 0 h 1731576"/>
            <a:gd name="connsiteX4" fmla="*/ 1420812 w 1704974"/>
            <a:gd name="connsiteY4" fmla="*/ 0 h 1731576"/>
            <a:gd name="connsiteX5" fmla="*/ 1454075 w 1704974"/>
            <a:gd name="connsiteY5" fmla="*/ 0 h 1731576"/>
            <a:gd name="connsiteX6" fmla="*/ 1704974 w 1704974"/>
            <a:gd name="connsiteY6" fmla="*/ 250899 h 1731576"/>
            <a:gd name="connsiteX7" fmla="*/ 1704974 w 1704974"/>
            <a:gd name="connsiteY7" fmla="*/ 878130 h 1731576"/>
            <a:gd name="connsiteX8" fmla="*/ 1704974 w 1704974"/>
            <a:gd name="connsiteY8" fmla="*/ 878130 h 1731576"/>
            <a:gd name="connsiteX9" fmla="*/ 1704974 w 1704974"/>
            <a:gd name="connsiteY9" fmla="*/ 1254471 h 1731576"/>
            <a:gd name="connsiteX10" fmla="*/ 1704974 w 1704974"/>
            <a:gd name="connsiteY10" fmla="*/ 1254466 h 1731576"/>
            <a:gd name="connsiteX11" fmla="*/ 1454075 w 1704974"/>
            <a:gd name="connsiteY11" fmla="*/ 1505365 h 1731576"/>
            <a:gd name="connsiteX12" fmla="*/ 1382220 w 1704974"/>
            <a:gd name="connsiteY12" fmla="*/ 1505365 h 1731576"/>
            <a:gd name="connsiteX13" fmla="*/ 1426734 w 1704974"/>
            <a:gd name="connsiteY13" fmla="*/ 1731576 h 1731576"/>
            <a:gd name="connsiteX14" fmla="*/ 1267610 w 1704974"/>
            <a:gd name="connsiteY14" fmla="*/ 1502473 h 1731576"/>
            <a:gd name="connsiteX15" fmla="*/ 250899 w 1704974"/>
            <a:gd name="connsiteY15" fmla="*/ 1505365 h 1731576"/>
            <a:gd name="connsiteX16" fmla="*/ 0 w 1704974"/>
            <a:gd name="connsiteY16" fmla="*/ 1254466 h 1731576"/>
            <a:gd name="connsiteX17" fmla="*/ 0 w 1704974"/>
            <a:gd name="connsiteY17" fmla="*/ 1254471 h 1731576"/>
            <a:gd name="connsiteX18" fmla="*/ 0 w 1704974"/>
            <a:gd name="connsiteY18" fmla="*/ 878130 h 1731576"/>
            <a:gd name="connsiteX19" fmla="*/ 0 w 1704974"/>
            <a:gd name="connsiteY19" fmla="*/ 878130 h 1731576"/>
            <a:gd name="connsiteX20" fmla="*/ 0 w 1704974"/>
            <a:gd name="connsiteY20" fmla="*/ 250899 h 1731576"/>
            <a:gd name="connsiteX0" fmla="*/ 0 w 1704974"/>
            <a:gd name="connsiteY0" fmla="*/ 250899 h 1731576"/>
            <a:gd name="connsiteX1" fmla="*/ 250899 w 1704974"/>
            <a:gd name="connsiteY1" fmla="*/ 0 h 1731576"/>
            <a:gd name="connsiteX2" fmla="*/ 994568 w 1704974"/>
            <a:gd name="connsiteY2" fmla="*/ 0 h 1731576"/>
            <a:gd name="connsiteX3" fmla="*/ 994568 w 1704974"/>
            <a:gd name="connsiteY3" fmla="*/ 0 h 1731576"/>
            <a:gd name="connsiteX4" fmla="*/ 1420812 w 1704974"/>
            <a:gd name="connsiteY4" fmla="*/ 0 h 1731576"/>
            <a:gd name="connsiteX5" fmla="*/ 1454075 w 1704974"/>
            <a:gd name="connsiteY5" fmla="*/ 0 h 1731576"/>
            <a:gd name="connsiteX6" fmla="*/ 1704974 w 1704974"/>
            <a:gd name="connsiteY6" fmla="*/ 250899 h 1731576"/>
            <a:gd name="connsiteX7" fmla="*/ 1704974 w 1704974"/>
            <a:gd name="connsiteY7" fmla="*/ 878130 h 1731576"/>
            <a:gd name="connsiteX8" fmla="*/ 1704974 w 1704974"/>
            <a:gd name="connsiteY8" fmla="*/ 878130 h 1731576"/>
            <a:gd name="connsiteX9" fmla="*/ 1704974 w 1704974"/>
            <a:gd name="connsiteY9" fmla="*/ 1254471 h 1731576"/>
            <a:gd name="connsiteX10" fmla="*/ 1704974 w 1704974"/>
            <a:gd name="connsiteY10" fmla="*/ 1254466 h 1731576"/>
            <a:gd name="connsiteX11" fmla="*/ 1454075 w 1704974"/>
            <a:gd name="connsiteY11" fmla="*/ 1505365 h 1731576"/>
            <a:gd name="connsiteX12" fmla="*/ 1414515 w 1704974"/>
            <a:gd name="connsiteY12" fmla="*/ 1505365 h 1731576"/>
            <a:gd name="connsiteX13" fmla="*/ 1426734 w 1704974"/>
            <a:gd name="connsiteY13" fmla="*/ 1731576 h 1731576"/>
            <a:gd name="connsiteX14" fmla="*/ 1267610 w 1704974"/>
            <a:gd name="connsiteY14" fmla="*/ 1502473 h 1731576"/>
            <a:gd name="connsiteX15" fmla="*/ 250899 w 1704974"/>
            <a:gd name="connsiteY15" fmla="*/ 1505365 h 1731576"/>
            <a:gd name="connsiteX16" fmla="*/ 0 w 1704974"/>
            <a:gd name="connsiteY16" fmla="*/ 1254466 h 1731576"/>
            <a:gd name="connsiteX17" fmla="*/ 0 w 1704974"/>
            <a:gd name="connsiteY17" fmla="*/ 1254471 h 1731576"/>
            <a:gd name="connsiteX18" fmla="*/ 0 w 1704974"/>
            <a:gd name="connsiteY18" fmla="*/ 878130 h 1731576"/>
            <a:gd name="connsiteX19" fmla="*/ 0 w 1704974"/>
            <a:gd name="connsiteY19" fmla="*/ 878130 h 1731576"/>
            <a:gd name="connsiteX20" fmla="*/ 0 w 1704974"/>
            <a:gd name="connsiteY20" fmla="*/ 250899 h 1731576"/>
            <a:gd name="connsiteX0" fmla="*/ 0 w 1704974"/>
            <a:gd name="connsiteY0" fmla="*/ 250899 h 1725789"/>
            <a:gd name="connsiteX1" fmla="*/ 250899 w 1704974"/>
            <a:gd name="connsiteY1" fmla="*/ 0 h 1725789"/>
            <a:gd name="connsiteX2" fmla="*/ 994568 w 1704974"/>
            <a:gd name="connsiteY2" fmla="*/ 0 h 1725789"/>
            <a:gd name="connsiteX3" fmla="*/ 994568 w 1704974"/>
            <a:gd name="connsiteY3" fmla="*/ 0 h 1725789"/>
            <a:gd name="connsiteX4" fmla="*/ 1420812 w 1704974"/>
            <a:gd name="connsiteY4" fmla="*/ 0 h 1725789"/>
            <a:gd name="connsiteX5" fmla="*/ 1454075 w 1704974"/>
            <a:gd name="connsiteY5" fmla="*/ 0 h 1725789"/>
            <a:gd name="connsiteX6" fmla="*/ 1704974 w 1704974"/>
            <a:gd name="connsiteY6" fmla="*/ 250899 h 1725789"/>
            <a:gd name="connsiteX7" fmla="*/ 1704974 w 1704974"/>
            <a:gd name="connsiteY7" fmla="*/ 878130 h 1725789"/>
            <a:gd name="connsiteX8" fmla="*/ 1704974 w 1704974"/>
            <a:gd name="connsiteY8" fmla="*/ 878130 h 1725789"/>
            <a:gd name="connsiteX9" fmla="*/ 1704974 w 1704974"/>
            <a:gd name="connsiteY9" fmla="*/ 1254471 h 1725789"/>
            <a:gd name="connsiteX10" fmla="*/ 1704974 w 1704974"/>
            <a:gd name="connsiteY10" fmla="*/ 1254466 h 1725789"/>
            <a:gd name="connsiteX11" fmla="*/ 1454075 w 1704974"/>
            <a:gd name="connsiteY11" fmla="*/ 1505365 h 1725789"/>
            <a:gd name="connsiteX12" fmla="*/ 1414515 w 1704974"/>
            <a:gd name="connsiteY12" fmla="*/ 1505365 h 1725789"/>
            <a:gd name="connsiteX13" fmla="*/ 1382694 w 1704974"/>
            <a:gd name="connsiteY13" fmla="*/ 1725789 h 1725789"/>
            <a:gd name="connsiteX14" fmla="*/ 1267610 w 1704974"/>
            <a:gd name="connsiteY14" fmla="*/ 1502473 h 1725789"/>
            <a:gd name="connsiteX15" fmla="*/ 250899 w 1704974"/>
            <a:gd name="connsiteY15" fmla="*/ 1505365 h 1725789"/>
            <a:gd name="connsiteX16" fmla="*/ 0 w 1704974"/>
            <a:gd name="connsiteY16" fmla="*/ 1254466 h 1725789"/>
            <a:gd name="connsiteX17" fmla="*/ 0 w 1704974"/>
            <a:gd name="connsiteY17" fmla="*/ 1254471 h 1725789"/>
            <a:gd name="connsiteX18" fmla="*/ 0 w 1704974"/>
            <a:gd name="connsiteY18" fmla="*/ 878130 h 1725789"/>
            <a:gd name="connsiteX19" fmla="*/ 0 w 1704974"/>
            <a:gd name="connsiteY19" fmla="*/ 878130 h 1725789"/>
            <a:gd name="connsiteX20" fmla="*/ 0 w 1704974"/>
            <a:gd name="connsiteY20" fmla="*/ 250899 h 1725789"/>
            <a:gd name="connsiteX0" fmla="*/ 0 w 1704974"/>
            <a:gd name="connsiteY0" fmla="*/ 250899 h 1757618"/>
            <a:gd name="connsiteX1" fmla="*/ 250899 w 1704974"/>
            <a:gd name="connsiteY1" fmla="*/ 0 h 1757618"/>
            <a:gd name="connsiteX2" fmla="*/ 994568 w 1704974"/>
            <a:gd name="connsiteY2" fmla="*/ 0 h 1757618"/>
            <a:gd name="connsiteX3" fmla="*/ 994568 w 1704974"/>
            <a:gd name="connsiteY3" fmla="*/ 0 h 1757618"/>
            <a:gd name="connsiteX4" fmla="*/ 1420812 w 1704974"/>
            <a:gd name="connsiteY4" fmla="*/ 0 h 1757618"/>
            <a:gd name="connsiteX5" fmla="*/ 1454075 w 1704974"/>
            <a:gd name="connsiteY5" fmla="*/ 0 h 1757618"/>
            <a:gd name="connsiteX6" fmla="*/ 1704974 w 1704974"/>
            <a:gd name="connsiteY6" fmla="*/ 250899 h 1757618"/>
            <a:gd name="connsiteX7" fmla="*/ 1704974 w 1704974"/>
            <a:gd name="connsiteY7" fmla="*/ 878130 h 1757618"/>
            <a:gd name="connsiteX8" fmla="*/ 1704974 w 1704974"/>
            <a:gd name="connsiteY8" fmla="*/ 878130 h 1757618"/>
            <a:gd name="connsiteX9" fmla="*/ 1704974 w 1704974"/>
            <a:gd name="connsiteY9" fmla="*/ 1254471 h 1757618"/>
            <a:gd name="connsiteX10" fmla="*/ 1704974 w 1704974"/>
            <a:gd name="connsiteY10" fmla="*/ 1254466 h 1757618"/>
            <a:gd name="connsiteX11" fmla="*/ 1454075 w 1704974"/>
            <a:gd name="connsiteY11" fmla="*/ 1505365 h 1757618"/>
            <a:gd name="connsiteX12" fmla="*/ 1414515 w 1704974"/>
            <a:gd name="connsiteY12" fmla="*/ 1505365 h 1757618"/>
            <a:gd name="connsiteX13" fmla="*/ 1394438 w 1704974"/>
            <a:gd name="connsiteY13" fmla="*/ 1757618 h 1757618"/>
            <a:gd name="connsiteX14" fmla="*/ 1267610 w 1704974"/>
            <a:gd name="connsiteY14" fmla="*/ 1502473 h 1757618"/>
            <a:gd name="connsiteX15" fmla="*/ 250899 w 1704974"/>
            <a:gd name="connsiteY15" fmla="*/ 1505365 h 1757618"/>
            <a:gd name="connsiteX16" fmla="*/ 0 w 1704974"/>
            <a:gd name="connsiteY16" fmla="*/ 1254466 h 1757618"/>
            <a:gd name="connsiteX17" fmla="*/ 0 w 1704974"/>
            <a:gd name="connsiteY17" fmla="*/ 1254471 h 1757618"/>
            <a:gd name="connsiteX18" fmla="*/ 0 w 1704974"/>
            <a:gd name="connsiteY18" fmla="*/ 878130 h 1757618"/>
            <a:gd name="connsiteX19" fmla="*/ 0 w 1704974"/>
            <a:gd name="connsiteY19" fmla="*/ 878130 h 1757618"/>
            <a:gd name="connsiteX20" fmla="*/ 0 w 1704974"/>
            <a:gd name="connsiteY20" fmla="*/ 250899 h 1757618"/>
            <a:gd name="connsiteX0" fmla="*/ 0 w 1704974"/>
            <a:gd name="connsiteY0" fmla="*/ 250899 h 1725674"/>
            <a:gd name="connsiteX1" fmla="*/ 250899 w 1704974"/>
            <a:gd name="connsiteY1" fmla="*/ 0 h 1725674"/>
            <a:gd name="connsiteX2" fmla="*/ 994568 w 1704974"/>
            <a:gd name="connsiteY2" fmla="*/ 0 h 1725674"/>
            <a:gd name="connsiteX3" fmla="*/ 994568 w 1704974"/>
            <a:gd name="connsiteY3" fmla="*/ 0 h 1725674"/>
            <a:gd name="connsiteX4" fmla="*/ 1420812 w 1704974"/>
            <a:gd name="connsiteY4" fmla="*/ 0 h 1725674"/>
            <a:gd name="connsiteX5" fmla="*/ 1454075 w 1704974"/>
            <a:gd name="connsiteY5" fmla="*/ 0 h 1725674"/>
            <a:gd name="connsiteX6" fmla="*/ 1704974 w 1704974"/>
            <a:gd name="connsiteY6" fmla="*/ 250899 h 1725674"/>
            <a:gd name="connsiteX7" fmla="*/ 1704974 w 1704974"/>
            <a:gd name="connsiteY7" fmla="*/ 878130 h 1725674"/>
            <a:gd name="connsiteX8" fmla="*/ 1704974 w 1704974"/>
            <a:gd name="connsiteY8" fmla="*/ 878130 h 1725674"/>
            <a:gd name="connsiteX9" fmla="*/ 1704974 w 1704974"/>
            <a:gd name="connsiteY9" fmla="*/ 1254471 h 1725674"/>
            <a:gd name="connsiteX10" fmla="*/ 1704974 w 1704974"/>
            <a:gd name="connsiteY10" fmla="*/ 1254466 h 1725674"/>
            <a:gd name="connsiteX11" fmla="*/ 1454075 w 1704974"/>
            <a:gd name="connsiteY11" fmla="*/ 1505365 h 1725674"/>
            <a:gd name="connsiteX12" fmla="*/ 1414515 w 1704974"/>
            <a:gd name="connsiteY12" fmla="*/ 1505365 h 1725674"/>
            <a:gd name="connsiteX13" fmla="*/ 1389749 w 1704974"/>
            <a:gd name="connsiteY13" fmla="*/ 1725674 h 1725674"/>
            <a:gd name="connsiteX14" fmla="*/ 1267610 w 1704974"/>
            <a:gd name="connsiteY14" fmla="*/ 1502473 h 1725674"/>
            <a:gd name="connsiteX15" fmla="*/ 250899 w 1704974"/>
            <a:gd name="connsiteY15" fmla="*/ 1505365 h 1725674"/>
            <a:gd name="connsiteX16" fmla="*/ 0 w 1704974"/>
            <a:gd name="connsiteY16" fmla="*/ 1254466 h 1725674"/>
            <a:gd name="connsiteX17" fmla="*/ 0 w 1704974"/>
            <a:gd name="connsiteY17" fmla="*/ 1254471 h 1725674"/>
            <a:gd name="connsiteX18" fmla="*/ 0 w 1704974"/>
            <a:gd name="connsiteY18" fmla="*/ 878130 h 1725674"/>
            <a:gd name="connsiteX19" fmla="*/ 0 w 1704974"/>
            <a:gd name="connsiteY19" fmla="*/ 878130 h 1725674"/>
            <a:gd name="connsiteX20" fmla="*/ 0 w 1704974"/>
            <a:gd name="connsiteY20" fmla="*/ 250899 h 1725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04974" h="1725674">
              <a:moveTo>
                <a:pt x="0" y="250899"/>
              </a:moveTo>
              <a:cubicBezTo>
                <a:pt x="0" y="112331"/>
                <a:pt x="112331" y="0"/>
                <a:pt x="250899" y="0"/>
              </a:cubicBezTo>
              <a:lnTo>
                <a:pt x="994568" y="0"/>
              </a:lnTo>
              <a:lnTo>
                <a:pt x="994568" y="0"/>
              </a:lnTo>
              <a:lnTo>
                <a:pt x="1420812" y="0"/>
              </a:lnTo>
              <a:lnTo>
                <a:pt x="1454075" y="0"/>
              </a:lnTo>
              <a:cubicBezTo>
                <a:pt x="1592643" y="0"/>
                <a:pt x="1704974" y="112331"/>
                <a:pt x="1704974" y="250899"/>
              </a:cubicBezTo>
              <a:lnTo>
                <a:pt x="1704974" y="878130"/>
              </a:lnTo>
              <a:lnTo>
                <a:pt x="1704974" y="878130"/>
              </a:lnTo>
              <a:lnTo>
                <a:pt x="1704974" y="1254471"/>
              </a:lnTo>
              <a:lnTo>
                <a:pt x="1704974" y="1254466"/>
              </a:lnTo>
              <a:cubicBezTo>
                <a:pt x="1704974" y="1393034"/>
                <a:pt x="1592643" y="1505365"/>
                <a:pt x="1454075" y="1505365"/>
              </a:cubicBezTo>
              <a:cubicBezTo>
                <a:pt x="1417587" y="1506635"/>
                <a:pt x="1416713" y="1504095"/>
                <a:pt x="1414515" y="1505365"/>
              </a:cubicBezTo>
              <a:cubicBezTo>
                <a:pt x="1419940" y="1503124"/>
                <a:pt x="1383896" y="1719887"/>
                <a:pt x="1389749" y="1725674"/>
              </a:cubicBezTo>
              <a:cubicBezTo>
                <a:pt x="1385566" y="1708602"/>
                <a:pt x="1265846" y="1500717"/>
                <a:pt x="1267610" y="1502473"/>
              </a:cubicBezTo>
              <a:lnTo>
                <a:pt x="250899" y="1505365"/>
              </a:lnTo>
              <a:cubicBezTo>
                <a:pt x="112331" y="1505365"/>
                <a:pt x="0" y="1393034"/>
                <a:pt x="0" y="1254466"/>
              </a:cubicBezTo>
              <a:lnTo>
                <a:pt x="0" y="1254471"/>
              </a:lnTo>
              <a:lnTo>
                <a:pt x="0" y="878130"/>
              </a:lnTo>
              <a:lnTo>
                <a:pt x="0" y="878130"/>
              </a:lnTo>
              <a:lnTo>
                <a:pt x="0" y="250899"/>
              </a:lnTo>
              <a:close/>
            </a:path>
          </a:pathLst>
        </a:cu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endParaRPr lang="ja-JP" altLang="en-US"/>
        </a:p>
      </xdr:txBody>
    </xdr:sp>
    <xdr:clientData/>
  </xdr:twoCellAnchor>
  <xdr:oneCellAnchor>
    <xdr:from>
      <xdr:col>15</xdr:col>
      <xdr:colOff>33101</xdr:colOff>
      <xdr:row>6</xdr:row>
      <xdr:rowOff>27912</xdr:rowOff>
    </xdr:from>
    <xdr:ext cx="1800225" cy="1495425"/>
    <xdr:sp macro="" textlink="">
      <xdr:nvSpPr>
        <xdr:cNvPr id="18" name="テキスト ボックス 17">
          <a:extLst>
            <a:ext uri="{FF2B5EF4-FFF2-40B4-BE49-F238E27FC236}">
              <a16:creationId xmlns:a16="http://schemas.microsoft.com/office/drawing/2014/main" id="{1555D5F0-EBD8-4297-BBF6-A1939E52BF69}"/>
            </a:ext>
          </a:extLst>
        </xdr:cNvPr>
        <xdr:cNvSpPr txBox="1"/>
      </xdr:nvSpPr>
      <xdr:spPr>
        <a:xfrm>
          <a:off x="5741751" y="853412"/>
          <a:ext cx="1800225" cy="1495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72000" bIns="0" rtlCol="0" anchor="t">
          <a:noAutofit/>
        </a:bodyPr>
        <a:lstStyle/>
        <a:p>
          <a:r>
            <a:rPr kumimoji="1" lang="ja-JP" altLang="en-US" sz="800" b="1"/>
            <a:t>　指導者用献本は、</a:t>
          </a:r>
          <a:endParaRPr kumimoji="1" lang="en-US" altLang="ja-JP" sz="800" b="1"/>
        </a:p>
        <a:p>
          <a:r>
            <a:rPr kumimoji="1" lang="ja-JP" altLang="en-US" sz="800" b="1"/>
            <a:t>　こちらの欄にご記入ください。</a:t>
          </a:r>
          <a:endParaRPr kumimoji="1" lang="en-US" altLang="ja-JP" sz="800" b="1"/>
        </a:p>
        <a:p>
          <a:endParaRPr kumimoji="1" lang="ja-JP" altLang="en-US" sz="300" b="1"/>
        </a:p>
        <a:p>
          <a:r>
            <a:rPr kumimoji="1" lang="ja-JP" altLang="en-US" sz="650"/>
            <a:t>指導者用献本はシリーズ注文合計</a:t>
          </a:r>
          <a:r>
            <a:rPr kumimoji="1" lang="en-US" altLang="ja-JP" sz="650"/>
            <a:t>10</a:t>
          </a:r>
          <a:r>
            <a:rPr kumimoji="1" lang="ja-JP" altLang="en-US" sz="650"/>
            <a:t>冊ごと</a:t>
          </a:r>
          <a:endParaRPr kumimoji="1" lang="en-US" altLang="ja-JP" sz="650"/>
        </a:p>
        <a:p>
          <a:r>
            <a:rPr kumimoji="1" lang="ja-JP" altLang="en-US" sz="650"/>
            <a:t>に１冊おつけできます。</a:t>
          </a:r>
        </a:p>
        <a:p>
          <a:r>
            <a:rPr kumimoji="1" lang="ja-JP" altLang="en-US" sz="650"/>
            <a:t>指導者用献本は</a:t>
          </a:r>
          <a:r>
            <a:rPr kumimoji="1" lang="ja-JP" altLang="en-US" sz="650" b="1"/>
            <a:t>ご注文と同じシリーズから</a:t>
          </a:r>
          <a:endParaRPr kumimoji="1" lang="en-US" altLang="ja-JP" sz="650" b="1"/>
        </a:p>
        <a:p>
          <a:r>
            <a:rPr kumimoji="1" lang="ja-JP" altLang="en-US" sz="650"/>
            <a:t>お選びください。</a:t>
          </a:r>
          <a:endParaRPr kumimoji="1" lang="en-US" altLang="ja-JP" sz="650"/>
        </a:p>
        <a:p>
          <a:r>
            <a:rPr kumimoji="1" lang="ja-JP" altLang="en-US" sz="650"/>
            <a:t>（級は同一でなくても構いません）</a:t>
          </a:r>
        </a:p>
        <a:p>
          <a:r>
            <a:rPr kumimoji="1" lang="ja-JP" altLang="en-US" sz="650">
              <a:latin typeface="HG丸ｺﾞｼｯｸM-PRO" panose="020F0600000000000000" pitchFamily="50" charset="-128"/>
              <a:ea typeface="HG丸ｺﾞｼｯｸM-PRO" panose="020F0600000000000000" pitchFamily="50" charset="-128"/>
            </a:rPr>
            <a:t>指導者用献本とは</a:t>
          </a:r>
        </a:p>
        <a:p>
          <a:r>
            <a:rPr kumimoji="1" lang="ja-JP" altLang="en-US" sz="650">
              <a:latin typeface="HG丸ｺﾞｼｯｸM-PRO" panose="020F0600000000000000" pitchFamily="50" charset="-128"/>
              <a:ea typeface="HG丸ｺﾞｼｯｸM-PRO" panose="020F0600000000000000" pitchFamily="50" charset="-128"/>
            </a:rPr>
            <a:t>学校の授業等で、先生方に指導用として</a:t>
          </a:r>
          <a:endParaRPr kumimoji="1" lang="en-US" altLang="ja-JP" sz="650">
            <a:latin typeface="HG丸ｺﾞｼｯｸM-PRO" panose="020F0600000000000000" pitchFamily="50" charset="-128"/>
            <a:ea typeface="HG丸ｺﾞｼｯｸM-PRO" panose="020F0600000000000000" pitchFamily="50" charset="-128"/>
          </a:endParaRPr>
        </a:p>
        <a:p>
          <a:r>
            <a:rPr kumimoji="1" lang="ja-JP" altLang="en-US" sz="650">
              <a:latin typeface="HG丸ｺﾞｼｯｸM-PRO" panose="020F0600000000000000" pitchFamily="50" charset="-128"/>
              <a:ea typeface="HG丸ｺﾞｼｯｸM-PRO" panose="020F0600000000000000" pitchFamily="50" charset="-128"/>
            </a:rPr>
            <a:t>ご活用いただくため献本するものです。</a:t>
          </a:r>
        </a:p>
      </xdr:txBody>
    </xdr:sp>
    <xdr:clientData/>
  </xdr:oneCellAnchor>
  <xdr:twoCellAnchor>
    <xdr:from>
      <xdr:col>5</xdr:col>
      <xdr:colOff>285751</xdr:colOff>
      <xdr:row>23</xdr:row>
      <xdr:rowOff>102577</xdr:rowOff>
    </xdr:from>
    <xdr:to>
      <xdr:col>9</xdr:col>
      <xdr:colOff>44505</xdr:colOff>
      <xdr:row>39</xdr:row>
      <xdr:rowOff>45624</xdr:rowOff>
    </xdr:to>
    <xdr:sp macro="" textlink="">
      <xdr:nvSpPr>
        <xdr:cNvPr id="19" name="正方形/長方形 18">
          <a:extLst>
            <a:ext uri="{FF2B5EF4-FFF2-40B4-BE49-F238E27FC236}">
              <a16:creationId xmlns:a16="http://schemas.microsoft.com/office/drawing/2014/main" id="{1A1F1B22-9E0A-4AFE-BCA1-4565A82D7494}"/>
            </a:ext>
          </a:extLst>
        </xdr:cNvPr>
        <xdr:cNvSpPr/>
      </xdr:nvSpPr>
      <xdr:spPr>
        <a:xfrm>
          <a:off x="2749551" y="3423627"/>
          <a:ext cx="882704" cy="238144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136115</xdr:colOff>
      <xdr:row>1</xdr:row>
      <xdr:rowOff>54653</xdr:rowOff>
    </xdr:from>
    <xdr:to>
      <xdr:col>25</xdr:col>
      <xdr:colOff>426268</xdr:colOff>
      <xdr:row>7</xdr:row>
      <xdr:rowOff>107190</xdr:rowOff>
    </xdr:to>
    <xdr:sp macro="" textlink="">
      <xdr:nvSpPr>
        <xdr:cNvPr id="20" name="角丸四角形 31">
          <a:extLst>
            <a:ext uri="{FF2B5EF4-FFF2-40B4-BE49-F238E27FC236}">
              <a16:creationId xmlns:a16="http://schemas.microsoft.com/office/drawing/2014/main" id="{07AE15DE-C939-417F-B678-768C20F80A79}"/>
            </a:ext>
          </a:extLst>
        </xdr:cNvPr>
        <xdr:cNvSpPr/>
      </xdr:nvSpPr>
      <xdr:spPr>
        <a:xfrm>
          <a:off x="7809455" y="328973"/>
          <a:ext cx="1486493" cy="654517"/>
        </a:xfrm>
        <a:prstGeom prst="roundRect">
          <a:avLst/>
        </a:prstGeom>
        <a:solidFill>
          <a:schemeClr val="accent5">
            <a:lumMod val="20000"/>
            <a:lumOff val="80000"/>
          </a:schemeClr>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丸ｺﾞｼｯｸM-PRO" pitchFamily="50" charset="-128"/>
              <a:ea typeface="HG丸ｺﾞｼｯｸM-PRO" pitchFamily="50" charset="-128"/>
            </a:rPr>
            <a:t>入力したシートをプリントアウトし、</a:t>
          </a:r>
          <a:r>
            <a:rPr kumimoji="1" lang="en-US" altLang="ja-JP" sz="900">
              <a:solidFill>
                <a:sysClr val="windowText" lastClr="000000"/>
              </a:solidFill>
              <a:latin typeface="HG丸ｺﾞｼｯｸM-PRO" pitchFamily="50" charset="-128"/>
              <a:ea typeface="HG丸ｺﾞｼｯｸM-PRO" pitchFamily="50" charset="-128"/>
            </a:rPr>
            <a:t>FAX</a:t>
          </a:r>
          <a:r>
            <a:rPr kumimoji="1" lang="ja-JP" altLang="en-US" sz="900">
              <a:solidFill>
                <a:sysClr val="windowText" lastClr="000000"/>
              </a:solidFill>
              <a:latin typeface="HG丸ｺﾞｼｯｸM-PRO" pitchFamily="50" charset="-128"/>
              <a:ea typeface="HG丸ｺﾞｼｯｸM-PRO" pitchFamily="50" charset="-128"/>
            </a:rPr>
            <a:t>にて送付をお願いいたします。</a:t>
          </a:r>
          <a:endParaRPr kumimoji="1" lang="en-US" altLang="ja-JP" sz="90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3</xdr:col>
      <xdr:colOff>604501</xdr:colOff>
      <xdr:row>19</xdr:row>
      <xdr:rowOff>78828</xdr:rowOff>
    </xdr:from>
    <xdr:to>
      <xdr:col>6</xdr:col>
      <xdr:colOff>137949</xdr:colOff>
      <xdr:row>21</xdr:row>
      <xdr:rowOff>82678</xdr:rowOff>
    </xdr:to>
    <xdr:cxnSp macro="">
      <xdr:nvCxnSpPr>
        <xdr:cNvPr id="21" name="カギ線コネクタ 42">
          <a:extLst>
            <a:ext uri="{FF2B5EF4-FFF2-40B4-BE49-F238E27FC236}">
              <a16:creationId xmlns:a16="http://schemas.microsoft.com/office/drawing/2014/main" id="{60E6913A-1ED6-4C5D-91AF-B59548060F11}"/>
            </a:ext>
          </a:extLst>
        </xdr:cNvPr>
        <xdr:cNvCxnSpPr>
          <a:stCxn id="25" idx="0"/>
        </xdr:cNvCxnSpPr>
      </xdr:nvCxnSpPr>
      <xdr:spPr>
        <a:xfrm rot="5400000" flipH="1" flipV="1">
          <a:off x="2337800" y="2498429"/>
          <a:ext cx="308650" cy="892348"/>
        </a:xfrm>
        <a:prstGeom prst="bentConnector2">
          <a:avLst/>
        </a:prstGeom>
        <a:ln w="28575">
          <a:solidFill>
            <a:schemeClr val="accent6"/>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30480</xdr:colOff>
      <xdr:row>3</xdr:row>
      <xdr:rowOff>30480</xdr:rowOff>
    </xdr:from>
    <xdr:to>
      <xdr:col>23</xdr:col>
      <xdr:colOff>144780</xdr:colOff>
      <xdr:row>4</xdr:row>
      <xdr:rowOff>33338</xdr:rowOff>
    </xdr:to>
    <xdr:cxnSp macro="">
      <xdr:nvCxnSpPr>
        <xdr:cNvPr id="22" name="直線矢印コネクタ 21">
          <a:extLst>
            <a:ext uri="{FF2B5EF4-FFF2-40B4-BE49-F238E27FC236}">
              <a16:creationId xmlns:a16="http://schemas.microsoft.com/office/drawing/2014/main" id="{A197647B-E123-4D20-9D61-B48FD91B1DA8}"/>
            </a:ext>
          </a:extLst>
        </xdr:cNvPr>
        <xdr:cNvCxnSpPr>
          <a:cxnSpLocks/>
        </xdr:cNvCxnSpPr>
      </xdr:nvCxnSpPr>
      <xdr:spPr>
        <a:xfrm flipH="1">
          <a:off x="7498080" y="487680"/>
          <a:ext cx="320040" cy="16287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34787</xdr:colOff>
      <xdr:row>21</xdr:row>
      <xdr:rowOff>74510</xdr:rowOff>
    </xdr:from>
    <xdr:to>
      <xdr:col>4</xdr:col>
      <xdr:colOff>363581</xdr:colOff>
      <xdr:row>25</xdr:row>
      <xdr:rowOff>85031</xdr:rowOff>
    </xdr:to>
    <xdr:grpSp>
      <xdr:nvGrpSpPr>
        <xdr:cNvPr id="23" name="グループ化 22">
          <a:extLst>
            <a:ext uri="{FF2B5EF4-FFF2-40B4-BE49-F238E27FC236}">
              <a16:creationId xmlns:a16="http://schemas.microsoft.com/office/drawing/2014/main" id="{B0597063-0E81-4673-97FE-035483F40ED6}"/>
            </a:ext>
          </a:extLst>
        </xdr:cNvPr>
        <xdr:cNvGrpSpPr/>
      </xdr:nvGrpSpPr>
      <xdr:grpSpPr>
        <a:xfrm>
          <a:off x="95747" y="3084410"/>
          <a:ext cx="2271894" cy="620121"/>
          <a:chOff x="100729" y="3027260"/>
          <a:chExt cx="2497564" cy="625983"/>
        </a:xfrm>
      </xdr:grpSpPr>
      <xdr:sp macro="" textlink="">
        <xdr:nvSpPr>
          <xdr:cNvPr id="24" name="角丸四角形 25">
            <a:extLst>
              <a:ext uri="{FF2B5EF4-FFF2-40B4-BE49-F238E27FC236}">
                <a16:creationId xmlns:a16="http://schemas.microsoft.com/office/drawing/2014/main" id="{57384F86-65EE-30D4-2FEB-079949D499E8}"/>
              </a:ext>
            </a:extLst>
          </xdr:cNvPr>
          <xdr:cNvSpPr/>
        </xdr:nvSpPr>
        <xdr:spPr>
          <a:xfrm>
            <a:off x="100729" y="3027260"/>
            <a:ext cx="2497564" cy="625983"/>
          </a:xfrm>
          <a:prstGeom prst="roundRect">
            <a:avLst/>
          </a:prstGeom>
          <a:solidFill>
            <a:srgbClr val="FFFF99"/>
          </a:solidFill>
          <a:ln w="28575">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ysClr val="windowText" lastClr="000000"/>
                </a:solidFill>
                <a:latin typeface="HG丸ｺﾞｼｯｸM-PRO" pitchFamily="50" charset="-128"/>
                <a:ea typeface="HG丸ｺﾞｼｯｸM-PRO" pitchFamily="50" charset="-128"/>
              </a:rPr>
              <a:t>『</a:t>
            </a:r>
            <a:r>
              <a:rPr kumimoji="1" lang="ja-JP" altLang="en-US" sz="900">
                <a:solidFill>
                  <a:sysClr val="windowText" lastClr="000000"/>
                </a:solidFill>
                <a:latin typeface="HG丸ｺﾞｼｯｸM-PRO" pitchFamily="50" charset="-128"/>
                <a:ea typeface="HG丸ｺﾞｼｯｸM-PRO" pitchFamily="50" charset="-128"/>
              </a:rPr>
              <a:t>注文</a:t>
            </a:r>
            <a:r>
              <a:rPr kumimoji="1" lang="en-US" altLang="ja-JP" sz="900">
                <a:solidFill>
                  <a:sysClr val="windowText" lastClr="000000"/>
                </a:solidFill>
                <a:latin typeface="HG丸ｺﾞｼｯｸM-PRO" pitchFamily="50" charset="-128"/>
                <a:ea typeface="HG丸ｺﾞｼｯｸM-PRO" pitchFamily="50" charset="-128"/>
              </a:rPr>
              <a:t>』</a:t>
            </a:r>
            <a:r>
              <a:rPr kumimoji="1" lang="ja-JP" altLang="en-US" sz="900">
                <a:solidFill>
                  <a:sysClr val="windowText" lastClr="000000"/>
                </a:solidFill>
                <a:latin typeface="HG丸ｺﾞｼｯｸM-PRO" pitchFamily="50" charset="-128"/>
                <a:ea typeface="HG丸ｺﾞｼｯｸM-PRO" pitchFamily="50" charset="-128"/>
              </a:rPr>
              <a:t>欄にご記入いただいた冊数は</a:t>
            </a:r>
          </a:p>
          <a:p>
            <a:pPr algn="l"/>
            <a:r>
              <a:rPr kumimoji="1" lang="ja-JP" altLang="en-US" sz="900" b="1">
                <a:solidFill>
                  <a:srgbClr val="FF0000"/>
                </a:solidFill>
                <a:latin typeface="HG丸ｺﾞｼｯｸM-PRO" pitchFamily="50" charset="-128"/>
                <a:ea typeface="HG丸ｺﾞｼｯｸM-PRO" pitchFamily="50" charset="-128"/>
              </a:rPr>
              <a:t>課金いたします。</a:t>
            </a:r>
            <a:endParaRPr kumimoji="1" lang="en-US" altLang="ja-JP" sz="900" b="1">
              <a:solidFill>
                <a:srgbClr val="FF0000"/>
              </a:solidFill>
              <a:latin typeface="HG丸ｺﾞｼｯｸM-PRO" pitchFamily="50" charset="-128"/>
              <a:ea typeface="HG丸ｺﾞｼｯｸM-PRO" pitchFamily="50" charset="-128"/>
            </a:endParaRPr>
          </a:p>
        </xdr:txBody>
      </xdr:sp>
      <xdr:sp macro="" textlink="">
        <xdr:nvSpPr>
          <xdr:cNvPr id="25" name="正方形/長方形 24">
            <a:extLst>
              <a:ext uri="{FF2B5EF4-FFF2-40B4-BE49-F238E27FC236}">
                <a16:creationId xmlns:a16="http://schemas.microsoft.com/office/drawing/2014/main" id="{D1B8A7BE-D72B-6DF9-E000-9A59D9DC3078}"/>
              </a:ext>
            </a:extLst>
          </xdr:cNvPr>
          <xdr:cNvSpPr/>
        </xdr:nvSpPr>
        <xdr:spPr>
          <a:xfrm>
            <a:off x="1863267" y="3035576"/>
            <a:ext cx="653053" cy="6154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112132</xdr:colOff>
      <xdr:row>8</xdr:row>
      <xdr:rowOff>112132</xdr:rowOff>
    </xdr:from>
    <xdr:to>
      <xdr:col>13</xdr:col>
      <xdr:colOff>127405</xdr:colOff>
      <xdr:row>16</xdr:row>
      <xdr:rowOff>129224</xdr:rowOff>
    </xdr:to>
    <xdr:grpSp>
      <xdr:nvGrpSpPr>
        <xdr:cNvPr id="26" name="グループ化 25">
          <a:extLst>
            <a:ext uri="{FF2B5EF4-FFF2-40B4-BE49-F238E27FC236}">
              <a16:creationId xmlns:a16="http://schemas.microsoft.com/office/drawing/2014/main" id="{206EFFBE-DC47-4DF4-BFB5-DC1396FACA51}"/>
            </a:ext>
          </a:extLst>
        </xdr:cNvPr>
        <xdr:cNvGrpSpPr/>
      </xdr:nvGrpSpPr>
      <xdr:grpSpPr>
        <a:xfrm>
          <a:off x="1026532" y="1140832"/>
          <a:ext cx="3611913" cy="1236292"/>
          <a:chOff x="1130574" y="1064632"/>
          <a:chExt cx="4015773" cy="1248015"/>
        </a:xfrm>
      </xdr:grpSpPr>
      <xdr:sp macro="" textlink="">
        <xdr:nvSpPr>
          <xdr:cNvPr id="27" name="角丸四角形 24">
            <a:extLst>
              <a:ext uri="{FF2B5EF4-FFF2-40B4-BE49-F238E27FC236}">
                <a16:creationId xmlns:a16="http://schemas.microsoft.com/office/drawing/2014/main" id="{7E8365C9-6832-314C-CA92-567439FEBCFE}"/>
              </a:ext>
            </a:extLst>
          </xdr:cNvPr>
          <xdr:cNvSpPr/>
        </xdr:nvSpPr>
        <xdr:spPr>
          <a:xfrm>
            <a:off x="2209899" y="1624512"/>
            <a:ext cx="2936448" cy="688135"/>
          </a:xfrm>
          <a:prstGeom prst="roundRect">
            <a:avLst/>
          </a:prstGeom>
          <a:solidFill>
            <a:srgbClr val="FFFF99"/>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丸ｺﾞｼｯｸM-PRO" pitchFamily="50" charset="-128"/>
                <a:ea typeface="HG丸ｺﾞｼｯｸM-PRO" pitchFamily="50" charset="-128"/>
              </a:rPr>
              <a:t>通常、請求書は</a:t>
            </a:r>
            <a:r>
              <a:rPr kumimoji="1" lang="ja-JP" altLang="en-US" sz="900" b="1">
                <a:solidFill>
                  <a:srgbClr val="FF0000"/>
                </a:solidFill>
                <a:latin typeface="HG丸ｺﾞｼｯｸM-PRO" pitchFamily="50" charset="-128"/>
                <a:ea typeface="HG丸ｺﾞｼｯｸM-PRO" pitchFamily="50" charset="-128"/>
              </a:rPr>
              <a:t>注文ご担当者様宛</a:t>
            </a:r>
            <a:r>
              <a:rPr kumimoji="1" lang="ja-JP" altLang="en-US" sz="900">
                <a:solidFill>
                  <a:sysClr val="windowText" lastClr="000000"/>
                </a:solidFill>
                <a:latin typeface="HG丸ｺﾞｼｯｸM-PRO" pitchFamily="50" charset="-128"/>
                <a:ea typeface="HG丸ｺﾞｼｯｸM-PRO" pitchFamily="50" charset="-128"/>
              </a:rPr>
              <a:t>になります。請求書の宛名変更をご希望される場合は</a:t>
            </a:r>
            <a:endParaRPr kumimoji="1" lang="en-US" altLang="ja-JP" sz="900">
              <a:solidFill>
                <a:sysClr val="windowText" lastClr="000000"/>
              </a:solidFill>
              <a:latin typeface="HG丸ｺﾞｼｯｸM-PRO" pitchFamily="50" charset="-128"/>
              <a:ea typeface="HG丸ｺﾞｼｯｸM-PRO" pitchFamily="50" charset="-128"/>
            </a:endParaRPr>
          </a:p>
          <a:p>
            <a:pPr algn="l">
              <a:lnSpc>
                <a:spcPts val="1100"/>
              </a:lnSpc>
            </a:pPr>
            <a:r>
              <a:rPr kumimoji="1" lang="en-US" altLang="ja-JP" sz="900" b="1">
                <a:solidFill>
                  <a:srgbClr val="006600"/>
                </a:solidFill>
                <a:latin typeface="HG丸ｺﾞｼｯｸM-PRO" pitchFamily="50" charset="-128"/>
                <a:ea typeface="HG丸ｺﾞｼｯｸM-PRO" pitchFamily="50" charset="-128"/>
              </a:rPr>
              <a:t>『</a:t>
            </a:r>
            <a:r>
              <a:rPr kumimoji="1" lang="ja-JP" altLang="en-US" sz="900" b="1">
                <a:solidFill>
                  <a:srgbClr val="006600"/>
                </a:solidFill>
                <a:latin typeface="HG丸ｺﾞｼｯｸM-PRO" pitchFamily="50" charset="-128"/>
                <a:ea typeface="HG丸ｺﾞｼｯｸM-PRO" pitchFamily="50" charset="-128"/>
              </a:rPr>
              <a:t>備考</a:t>
            </a:r>
            <a:r>
              <a:rPr kumimoji="1" lang="en-US" altLang="ja-JP" sz="900" b="1">
                <a:solidFill>
                  <a:srgbClr val="006600"/>
                </a:solidFill>
                <a:latin typeface="HG丸ｺﾞｼｯｸM-PRO" pitchFamily="50" charset="-128"/>
                <a:ea typeface="HG丸ｺﾞｼｯｸM-PRO" pitchFamily="50" charset="-128"/>
              </a:rPr>
              <a:t>』</a:t>
            </a:r>
            <a:r>
              <a:rPr kumimoji="1" lang="ja-JP" altLang="en-US" sz="900">
                <a:solidFill>
                  <a:sysClr val="windowText" lastClr="000000"/>
                </a:solidFill>
                <a:latin typeface="HG丸ｺﾞｼｯｸM-PRO" pitchFamily="50" charset="-128"/>
                <a:ea typeface="HG丸ｺﾞｼｯｸM-PRO" pitchFamily="50" charset="-128"/>
              </a:rPr>
              <a:t>欄にご記入ください。</a:t>
            </a:r>
          </a:p>
        </xdr:txBody>
      </xdr:sp>
      <xdr:cxnSp macro="">
        <xdr:nvCxnSpPr>
          <xdr:cNvPr id="28" name="カギ線コネクタ 41">
            <a:extLst>
              <a:ext uri="{FF2B5EF4-FFF2-40B4-BE49-F238E27FC236}">
                <a16:creationId xmlns:a16="http://schemas.microsoft.com/office/drawing/2014/main" id="{AAB29C7E-2F06-1E53-A875-EB4314ED1237}"/>
              </a:ext>
            </a:extLst>
          </xdr:cNvPr>
          <xdr:cNvCxnSpPr>
            <a:stCxn id="29" idx="1"/>
            <a:endCxn id="30" idx="2"/>
          </xdr:cNvCxnSpPr>
        </xdr:nvCxnSpPr>
        <xdr:spPr>
          <a:xfrm rot="10800000">
            <a:off x="1457101" y="1355479"/>
            <a:ext cx="757858" cy="462712"/>
          </a:xfrm>
          <a:prstGeom prst="bentConnector2">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9" name="正方形/長方形 28">
            <a:extLst>
              <a:ext uri="{FF2B5EF4-FFF2-40B4-BE49-F238E27FC236}">
                <a16:creationId xmlns:a16="http://schemas.microsoft.com/office/drawing/2014/main" id="{FC313FA2-D6FA-DA39-2DCA-8B1F7703174E}"/>
              </a:ext>
            </a:extLst>
          </xdr:cNvPr>
          <xdr:cNvSpPr/>
        </xdr:nvSpPr>
        <xdr:spPr>
          <a:xfrm>
            <a:off x="2214959" y="1672767"/>
            <a:ext cx="653053" cy="2908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id="{240ACF82-DC2A-5010-3CB9-CD5FBFBDA2A3}"/>
              </a:ext>
            </a:extLst>
          </xdr:cNvPr>
          <xdr:cNvSpPr/>
        </xdr:nvSpPr>
        <xdr:spPr>
          <a:xfrm>
            <a:off x="1130574" y="1064632"/>
            <a:ext cx="653053" cy="2908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23</xdr:col>
      <xdr:colOff>187860</xdr:colOff>
      <xdr:row>8</xdr:row>
      <xdr:rowOff>1</xdr:rowOff>
    </xdr:from>
    <xdr:to>
      <xdr:col>30</xdr:col>
      <xdr:colOff>0</xdr:colOff>
      <xdr:row>19</xdr:row>
      <xdr:rowOff>48046</xdr:rowOff>
    </xdr:to>
    <xdr:grpSp>
      <xdr:nvGrpSpPr>
        <xdr:cNvPr id="31" name="グループ化 30">
          <a:extLst>
            <a:ext uri="{FF2B5EF4-FFF2-40B4-BE49-F238E27FC236}">
              <a16:creationId xmlns:a16="http://schemas.microsoft.com/office/drawing/2014/main" id="{019107AA-C15F-49C3-99C4-11B62B5454AF}"/>
            </a:ext>
          </a:extLst>
        </xdr:cNvPr>
        <xdr:cNvGrpSpPr/>
      </xdr:nvGrpSpPr>
      <xdr:grpSpPr>
        <a:xfrm>
          <a:off x="7861200" y="1028701"/>
          <a:ext cx="3172560" cy="1724445"/>
          <a:chOff x="8596136" y="946978"/>
          <a:chExt cx="3575834" cy="1708392"/>
        </a:xfrm>
      </xdr:grpSpPr>
      <xdr:sp macro="" textlink="">
        <xdr:nvSpPr>
          <xdr:cNvPr id="32" name="角丸四角形 33">
            <a:extLst>
              <a:ext uri="{FF2B5EF4-FFF2-40B4-BE49-F238E27FC236}">
                <a16:creationId xmlns:a16="http://schemas.microsoft.com/office/drawing/2014/main" id="{D809FBC5-30FF-AB64-5071-58023DCF0002}"/>
              </a:ext>
            </a:extLst>
          </xdr:cNvPr>
          <xdr:cNvSpPr/>
        </xdr:nvSpPr>
        <xdr:spPr>
          <a:xfrm>
            <a:off x="8596136" y="2059555"/>
            <a:ext cx="2180959" cy="595815"/>
          </a:xfrm>
          <a:prstGeom prst="roundRect">
            <a:avLst/>
          </a:prstGeom>
          <a:solidFill>
            <a:srgbClr val="FFFF99"/>
          </a:solid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HG丸ｺﾞｼｯｸM-PRO" pitchFamily="50" charset="-128"/>
                <a:ea typeface="HG丸ｺﾞｼｯｸM-PRO" pitchFamily="50" charset="-128"/>
              </a:rPr>
              <a:t>シリーズ注文合計</a:t>
            </a:r>
            <a:r>
              <a:rPr kumimoji="1" lang="en-US" altLang="ja-JP" sz="900">
                <a:solidFill>
                  <a:sysClr val="windowText" lastClr="000000"/>
                </a:solidFill>
                <a:latin typeface="HG丸ｺﾞｼｯｸM-PRO" pitchFamily="50" charset="-128"/>
                <a:ea typeface="HG丸ｺﾞｼｯｸM-PRO" pitchFamily="50" charset="-128"/>
              </a:rPr>
              <a:t>9</a:t>
            </a:r>
            <a:r>
              <a:rPr kumimoji="1" lang="ja-JP" altLang="en-US" sz="900">
                <a:solidFill>
                  <a:sysClr val="windowText" lastClr="000000"/>
                </a:solidFill>
                <a:latin typeface="HG丸ｺﾞｼｯｸM-PRO" pitchFamily="50" charset="-128"/>
                <a:ea typeface="HG丸ｺﾞｼｯｸM-PRO" pitchFamily="50" charset="-128"/>
              </a:rPr>
              <a:t>冊なので</a:t>
            </a:r>
          </a:p>
          <a:p>
            <a:pPr algn="l"/>
            <a:r>
              <a:rPr kumimoji="1" lang="ja-JP" altLang="en-US" sz="900">
                <a:solidFill>
                  <a:sysClr val="windowText" lastClr="000000"/>
                </a:solidFill>
                <a:latin typeface="HG丸ｺﾞｼｯｸM-PRO" pitchFamily="50" charset="-128"/>
                <a:ea typeface="HG丸ｺﾞｼｯｸM-PRO" pitchFamily="50" charset="-128"/>
              </a:rPr>
              <a:t>指導者用献本はおつけできません。</a:t>
            </a:r>
            <a:endParaRPr kumimoji="1" lang="en-US" altLang="ja-JP" sz="900">
              <a:solidFill>
                <a:sysClr val="windowText" lastClr="000000"/>
              </a:solidFill>
              <a:latin typeface="HG丸ｺﾞｼｯｸM-PRO" pitchFamily="50" charset="-128"/>
              <a:ea typeface="HG丸ｺﾞｼｯｸM-PRO" pitchFamily="50" charset="-128"/>
            </a:endParaRPr>
          </a:p>
        </xdr:txBody>
      </xdr:sp>
      <xdr:sp macro="" textlink="">
        <xdr:nvSpPr>
          <xdr:cNvPr id="33" name="正方形/長方形 32">
            <a:extLst>
              <a:ext uri="{FF2B5EF4-FFF2-40B4-BE49-F238E27FC236}">
                <a16:creationId xmlns:a16="http://schemas.microsoft.com/office/drawing/2014/main" id="{2877F834-C374-6B14-8064-C52DB9EDA22B}"/>
              </a:ext>
            </a:extLst>
          </xdr:cNvPr>
          <xdr:cNvSpPr/>
        </xdr:nvSpPr>
        <xdr:spPr>
          <a:xfrm>
            <a:off x="11280496" y="946978"/>
            <a:ext cx="891474" cy="1075742"/>
          </a:xfrm>
          <a:prstGeom prst="rect">
            <a:avLst/>
          </a:prstGeom>
          <a:noFill/>
          <a:ln w="28575">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34" name="カギ線コネクタ 90">
            <a:extLst>
              <a:ext uri="{FF2B5EF4-FFF2-40B4-BE49-F238E27FC236}">
                <a16:creationId xmlns:a16="http://schemas.microsoft.com/office/drawing/2014/main" id="{FC1FB59C-19A9-EE9A-F4F4-17149262F1F4}"/>
              </a:ext>
            </a:extLst>
          </xdr:cNvPr>
          <xdr:cNvCxnSpPr>
            <a:stCxn id="36" idx="0"/>
            <a:endCxn id="35" idx="1"/>
          </xdr:cNvCxnSpPr>
        </xdr:nvCxnSpPr>
        <xdr:spPr>
          <a:xfrm rot="5400000" flipH="1" flipV="1">
            <a:off x="10247551" y="1062037"/>
            <a:ext cx="394450" cy="1579571"/>
          </a:xfrm>
          <a:prstGeom prst="bentConnector2">
            <a:avLst/>
          </a:prstGeom>
          <a:ln w="28575">
            <a:solidFill>
              <a:srgbClr val="7030A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正方形/長方形 34">
            <a:extLst>
              <a:ext uri="{FF2B5EF4-FFF2-40B4-BE49-F238E27FC236}">
                <a16:creationId xmlns:a16="http://schemas.microsoft.com/office/drawing/2014/main" id="{FC4A9399-48D2-869F-9347-2EBD5883BA55}"/>
              </a:ext>
            </a:extLst>
          </xdr:cNvPr>
          <xdr:cNvSpPr/>
        </xdr:nvSpPr>
        <xdr:spPr>
          <a:xfrm>
            <a:off x="11234561" y="1526502"/>
            <a:ext cx="584638" cy="256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6" name="正方形/長方形 35">
            <a:extLst>
              <a:ext uri="{FF2B5EF4-FFF2-40B4-BE49-F238E27FC236}">
                <a16:creationId xmlns:a16="http://schemas.microsoft.com/office/drawing/2014/main" id="{DEFC5ACB-8842-E6F0-A941-FF019F4C1E41}"/>
              </a:ext>
            </a:extLst>
          </xdr:cNvPr>
          <xdr:cNvSpPr/>
        </xdr:nvSpPr>
        <xdr:spPr>
          <a:xfrm>
            <a:off x="9362671" y="2049047"/>
            <a:ext cx="584638" cy="256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352650</xdr:colOff>
      <xdr:row>28</xdr:row>
      <xdr:rowOff>78580</xdr:rowOff>
    </xdr:from>
    <xdr:to>
      <xdr:col>11</xdr:col>
      <xdr:colOff>175390</xdr:colOff>
      <xdr:row>46</xdr:row>
      <xdr:rowOff>58003</xdr:rowOff>
    </xdr:to>
    <xdr:grpSp>
      <xdr:nvGrpSpPr>
        <xdr:cNvPr id="37" name="グループ化 36">
          <a:extLst>
            <a:ext uri="{FF2B5EF4-FFF2-40B4-BE49-F238E27FC236}">
              <a16:creationId xmlns:a16="http://schemas.microsoft.com/office/drawing/2014/main" id="{C4A719B4-9DE2-4E61-AAC6-76FD1E3572B0}"/>
            </a:ext>
          </a:extLst>
        </xdr:cNvPr>
        <xdr:cNvGrpSpPr/>
      </xdr:nvGrpSpPr>
      <xdr:grpSpPr>
        <a:xfrm>
          <a:off x="1267050" y="4155280"/>
          <a:ext cx="2771680" cy="2722623"/>
          <a:chOff x="4518223" y="2836556"/>
          <a:chExt cx="3098160" cy="2699916"/>
        </a:xfrm>
      </xdr:grpSpPr>
      <xdr:grpSp>
        <xdr:nvGrpSpPr>
          <xdr:cNvPr id="38" name="グループ化 37">
            <a:extLst>
              <a:ext uri="{FF2B5EF4-FFF2-40B4-BE49-F238E27FC236}">
                <a16:creationId xmlns:a16="http://schemas.microsoft.com/office/drawing/2014/main" id="{FFE0CFE4-FF25-7F8C-2B6E-D6807549520F}"/>
              </a:ext>
            </a:extLst>
          </xdr:cNvPr>
          <xdr:cNvGrpSpPr/>
        </xdr:nvGrpSpPr>
        <xdr:grpSpPr>
          <a:xfrm>
            <a:off x="4518223" y="2836556"/>
            <a:ext cx="3098160" cy="2699916"/>
            <a:chOff x="4511654" y="2304470"/>
            <a:chExt cx="3098160" cy="2699916"/>
          </a:xfrm>
        </xdr:grpSpPr>
        <xdr:sp macro="" textlink="">
          <xdr:nvSpPr>
            <xdr:cNvPr id="40" name="角丸四角形 39">
              <a:extLst>
                <a:ext uri="{FF2B5EF4-FFF2-40B4-BE49-F238E27FC236}">
                  <a16:creationId xmlns:a16="http://schemas.microsoft.com/office/drawing/2014/main" id="{27A10E5D-22C5-5F04-C159-8AD4175188D6}"/>
                </a:ext>
              </a:extLst>
            </xdr:cNvPr>
            <xdr:cNvSpPr/>
          </xdr:nvSpPr>
          <xdr:spPr>
            <a:xfrm>
              <a:off x="4511654" y="4250885"/>
              <a:ext cx="3098160" cy="753501"/>
            </a:xfrm>
            <a:prstGeom prst="roundRect">
              <a:avLst/>
            </a:prstGeom>
            <a:solidFill>
              <a:srgbClr val="FFFF99"/>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Ins="0" rtlCol="0" anchor="ctr"/>
            <a:lstStyle/>
            <a:p>
              <a:pPr algn="l">
                <a:lnSpc>
                  <a:spcPts val="1100"/>
                </a:lnSpc>
              </a:pPr>
              <a:r>
                <a:rPr kumimoji="1" lang="en-US" altLang="ja-JP" sz="900" baseline="0">
                  <a:solidFill>
                    <a:sysClr val="windowText" lastClr="000000"/>
                  </a:solidFill>
                  <a:latin typeface="HG丸ｺﾞｼｯｸM-PRO" pitchFamily="50" charset="-128"/>
                  <a:ea typeface="HG丸ｺﾞｼｯｸM-PRO" pitchFamily="50" charset="-128"/>
                </a:rPr>
                <a:t>『</a:t>
              </a:r>
              <a:r>
                <a:rPr kumimoji="1" lang="ja-JP" altLang="en-US" sz="900" baseline="0">
                  <a:solidFill>
                    <a:sysClr val="windowText" lastClr="000000"/>
                  </a:solidFill>
                  <a:latin typeface="HG丸ｺﾞｼｯｸM-PRO" pitchFamily="50" charset="-128"/>
                  <a:ea typeface="HG丸ｺﾞｼｯｸM-PRO" pitchFamily="50" charset="-128"/>
                </a:rPr>
                <a:t>ステップ</a:t>
              </a:r>
              <a:r>
                <a:rPr kumimoji="1" lang="en-US" altLang="ja-JP" sz="900" baseline="0">
                  <a:solidFill>
                    <a:sysClr val="windowText" lastClr="000000"/>
                  </a:solidFill>
                  <a:latin typeface="HG丸ｺﾞｼｯｸM-PRO" pitchFamily="50" charset="-128"/>
                  <a:ea typeface="HG丸ｺﾞｼｯｸM-PRO" pitchFamily="50" charset="-128"/>
                </a:rPr>
                <a:t>』</a:t>
              </a:r>
              <a:r>
                <a:rPr kumimoji="1" lang="ja-JP" altLang="en-US" sz="900" baseline="0">
                  <a:solidFill>
                    <a:sysClr val="windowText" lastClr="000000"/>
                  </a:solidFill>
                  <a:latin typeface="HG丸ｺﾞｼｯｸM-PRO" pitchFamily="50" charset="-128"/>
                  <a:ea typeface="HG丸ｺﾞｼｯｸM-PRO" pitchFamily="50" charset="-128"/>
                </a:rPr>
                <a:t>は</a:t>
              </a:r>
              <a:r>
                <a:rPr kumimoji="1" lang="ja-JP" altLang="en-US" sz="900" u="sng" baseline="0">
                  <a:solidFill>
                    <a:sysClr val="windowText" lastClr="000000"/>
                  </a:solidFill>
                  <a:latin typeface="HG丸ｺﾞｼｯｸM-PRO" pitchFamily="50" charset="-128"/>
                  <a:ea typeface="HG丸ｺﾞｼｯｸM-PRO" pitchFamily="50" charset="-128"/>
                </a:rPr>
                <a:t>ワイド版</a:t>
              </a:r>
              <a:r>
                <a:rPr kumimoji="1" lang="ja-JP" altLang="en-US" sz="900" baseline="0">
                  <a:solidFill>
                    <a:sysClr val="windowText" lastClr="000000"/>
                  </a:solidFill>
                  <a:latin typeface="HG丸ｺﾞｼｯｸM-PRO" pitchFamily="50" charset="-128"/>
                  <a:ea typeface="HG丸ｺﾞｼｯｸM-PRO" pitchFamily="50" charset="-128"/>
                </a:rPr>
                <a:t>も含めたシリーズ合計</a:t>
              </a:r>
              <a:r>
                <a:rPr kumimoji="1" lang="ja-JP" altLang="en-US" sz="900" baseline="0">
                  <a:solidFill>
                    <a:sysClr val="windowText" lastClr="000000"/>
                  </a:solidFill>
                  <a:effectLst/>
                  <a:latin typeface="HG丸ｺﾞｼｯｸM-PRO" pitchFamily="50" charset="-128"/>
                  <a:ea typeface="HG丸ｺﾞｼｯｸM-PRO" pitchFamily="50" charset="-128"/>
                  <a:cs typeface="+mn-cs"/>
                </a:rPr>
                <a:t>で</a:t>
              </a:r>
            </a:p>
            <a:p>
              <a:pPr algn="l"/>
              <a:r>
                <a:rPr kumimoji="1" lang="ja-JP" altLang="en-US" sz="900" baseline="0">
                  <a:solidFill>
                    <a:sysClr val="windowText" lastClr="000000"/>
                  </a:solidFill>
                  <a:effectLst/>
                  <a:latin typeface="HG丸ｺﾞｼｯｸM-PRO" pitchFamily="50" charset="-128"/>
                  <a:ea typeface="HG丸ｺﾞｼｯｸM-PRO" pitchFamily="50" charset="-128"/>
                  <a:cs typeface="+mn-cs"/>
                </a:rPr>
                <a:t>指導者用献本を</a:t>
              </a:r>
              <a:r>
                <a:rPr kumimoji="1" lang="ja-JP" altLang="en-US" sz="900" baseline="0">
                  <a:solidFill>
                    <a:sysClr val="windowText" lastClr="000000"/>
                  </a:solidFill>
                  <a:latin typeface="HG丸ｺﾞｼｯｸM-PRO" pitchFamily="50" charset="-128"/>
                  <a:ea typeface="HG丸ｺﾞｼｯｸM-PRO" pitchFamily="50" charset="-128"/>
                </a:rPr>
                <a:t>おつけできます。</a:t>
              </a:r>
              <a:endParaRPr kumimoji="1" lang="en-US" altLang="ja-JP" sz="900" baseline="0">
                <a:solidFill>
                  <a:sysClr val="windowText" lastClr="000000"/>
                </a:solidFill>
                <a:latin typeface="HG丸ｺﾞｼｯｸM-PRO" pitchFamily="50" charset="-128"/>
                <a:ea typeface="HG丸ｺﾞｼｯｸM-PRO" pitchFamily="50" charset="-128"/>
              </a:endParaRPr>
            </a:p>
          </xdr:txBody>
        </xdr:sp>
        <xdr:sp macro="" textlink="">
          <xdr:nvSpPr>
            <xdr:cNvPr id="41" name="正方形/長方形 40">
              <a:extLst>
                <a:ext uri="{FF2B5EF4-FFF2-40B4-BE49-F238E27FC236}">
                  <a16:creationId xmlns:a16="http://schemas.microsoft.com/office/drawing/2014/main" id="{5279C8F9-33F7-A59A-DEB7-0C3C7FA57CF6}"/>
                </a:ext>
              </a:extLst>
            </xdr:cNvPr>
            <xdr:cNvSpPr/>
          </xdr:nvSpPr>
          <xdr:spPr>
            <a:xfrm>
              <a:off x="6128627" y="2304470"/>
              <a:ext cx="642441" cy="6043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a:extLst>
                <a:ext uri="{FF2B5EF4-FFF2-40B4-BE49-F238E27FC236}">
                  <a16:creationId xmlns:a16="http://schemas.microsoft.com/office/drawing/2014/main" id="{85EE9531-8009-47A0-90DC-6E52BB89F1B8}"/>
                </a:ext>
              </a:extLst>
            </xdr:cNvPr>
            <xdr:cNvSpPr/>
          </xdr:nvSpPr>
          <xdr:spPr>
            <a:xfrm>
              <a:off x="4890849" y="4259701"/>
              <a:ext cx="642441" cy="6043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xnSp macro="">
        <xdr:nvCxnSpPr>
          <xdr:cNvPr id="39" name="カギ線コネクタ 81">
            <a:extLst>
              <a:ext uri="{FF2B5EF4-FFF2-40B4-BE49-F238E27FC236}">
                <a16:creationId xmlns:a16="http://schemas.microsoft.com/office/drawing/2014/main" id="{4DA973C7-250C-7E0A-8DF6-7385800AD206}"/>
              </a:ext>
            </a:extLst>
          </xdr:cNvPr>
          <xdr:cNvCxnSpPr>
            <a:stCxn id="42" idx="0"/>
            <a:endCxn id="41" idx="1"/>
          </xdr:cNvCxnSpPr>
        </xdr:nvCxnSpPr>
        <xdr:spPr>
          <a:xfrm rot="5400000" flipH="1" flipV="1">
            <a:off x="4850388" y="3506980"/>
            <a:ext cx="1653057" cy="916558"/>
          </a:xfrm>
          <a:prstGeom prst="bentConnector2">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85723</xdr:colOff>
      <xdr:row>53</xdr:row>
      <xdr:rowOff>85399</xdr:rowOff>
    </xdr:from>
    <xdr:to>
      <xdr:col>7</xdr:col>
      <xdr:colOff>117232</xdr:colOff>
      <xdr:row>61</xdr:row>
      <xdr:rowOff>88026</xdr:rowOff>
    </xdr:to>
    <xdr:grpSp>
      <xdr:nvGrpSpPr>
        <xdr:cNvPr id="43" name="グループ化 42">
          <a:extLst>
            <a:ext uri="{FF2B5EF4-FFF2-40B4-BE49-F238E27FC236}">
              <a16:creationId xmlns:a16="http://schemas.microsoft.com/office/drawing/2014/main" id="{A5202127-9A94-4424-817F-297C638F1456}"/>
            </a:ext>
          </a:extLst>
        </xdr:cNvPr>
        <xdr:cNvGrpSpPr/>
      </xdr:nvGrpSpPr>
      <xdr:grpSpPr>
        <a:xfrm>
          <a:off x="146683" y="7972099"/>
          <a:ext cx="3102369" cy="1221827"/>
          <a:chOff x="151665" y="7961841"/>
          <a:chExt cx="3445855" cy="1233550"/>
        </a:xfrm>
      </xdr:grpSpPr>
      <xdr:sp macro="" textlink="">
        <xdr:nvSpPr>
          <xdr:cNvPr id="44" name="正方形/長方形 43">
            <a:extLst>
              <a:ext uri="{FF2B5EF4-FFF2-40B4-BE49-F238E27FC236}">
                <a16:creationId xmlns:a16="http://schemas.microsoft.com/office/drawing/2014/main" id="{B500826B-C2BB-F0EF-CC29-52E03B7D96F5}"/>
              </a:ext>
            </a:extLst>
          </xdr:cNvPr>
          <xdr:cNvSpPr/>
        </xdr:nvSpPr>
        <xdr:spPr>
          <a:xfrm>
            <a:off x="151665" y="7961841"/>
            <a:ext cx="3283194" cy="1233550"/>
          </a:xfrm>
          <a:prstGeom prst="rect">
            <a:avLst/>
          </a:prstGeom>
          <a:noFill/>
          <a:ln w="6350">
            <a:noFill/>
          </a:ln>
        </xdr:spPr>
        <xdr:style>
          <a:lnRef idx="2">
            <a:schemeClr val="accent6"/>
          </a:lnRef>
          <a:fillRef idx="1">
            <a:schemeClr val="lt1"/>
          </a:fillRef>
          <a:effectRef idx="0">
            <a:schemeClr val="accent6"/>
          </a:effectRef>
          <a:fontRef idx="minor">
            <a:schemeClr val="dk1"/>
          </a:fontRef>
        </xdr:style>
        <xdr:txBody>
          <a:bodyPr vertOverflow="clip" horzOverflow="clip" lIns="0" tIns="72000" rIns="0" bIns="0" rtlCol="0" anchor="t"/>
          <a:lstStyle/>
          <a:p>
            <a:pPr algn="l"/>
            <a:r>
              <a:rPr kumimoji="1" lang="ja-JP" altLang="en-US" sz="550"/>
              <a:t>以下の事項に同意のうえご注文ください。</a:t>
            </a:r>
          </a:p>
          <a:p>
            <a:pPr algn="l"/>
            <a:r>
              <a:rPr kumimoji="1" lang="ja-JP" altLang="en-US" sz="550"/>
              <a:t>記入された個人情報は、商品の発送業務や代金請求業務、当協会の検定に関わる業務、ならびにその他公益活動を行うために使用し、法令で定める場合を除き、目的外には利用しません。（ただし、業務の一部を、業務提携会社に委託する場合があります）なお、個人情報のご記入は任意ですが、必須事項をご記入いただけない場合は商品の送付ができない場合がございますので、ご注意ください。</a:t>
            </a:r>
            <a:endParaRPr kumimoji="1" lang="en-US" altLang="ja-JP" sz="550"/>
          </a:p>
          <a:p>
            <a:pPr algn="l"/>
            <a:r>
              <a:rPr kumimoji="1" lang="ja-JP" altLang="en-US" sz="550"/>
              <a:t>ご記入いただきました個人情報に関する開示、訂正等のお問い合わせは下記の窓口へ</a:t>
            </a:r>
            <a:endParaRPr kumimoji="1" lang="en-US" altLang="ja-JP" sz="550"/>
          </a:p>
          <a:p>
            <a:pPr algn="l"/>
            <a:r>
              <a:rPr kumimoji="1" lang="ja-JP" altLang="en-US" sz="550"/>
              <a:t>お願いします。</a:t>
            </a:r>
            <a:endParaRPr kumimoji="1" lang="en-US" altLang="ja-JP" sz="550"/>
          </a:p>
          <a:p>
            <a:pPr algn="l"/>
            <a:r>
              <a:rPr kumimoji="1" lang="ja-JP" altLang="en-US" sz="550"/>
              <a:t>公益財団法人 日本漢字能力検定協会　個人情報保護責任者　事務局長　　</a:t>
            </a:r>
            <a:endParaRPr kumimoji="1" lang="en-US" altLang="ja-JP" sz="550"/>
          </a:p>
          <a:p>
            <a:pPr algn="l"/>
            <a:r>
              <a:rPr kumimoji="1" lang="ja-JP" altLang="en-US" sz="550"/>
              <a:t>個人情報相談窓口  </a:t>
            </a:r>
            <a:endParaRPr kumimoji="1" lang="en-US" altLang="ja-JP" sz="550"/>
          </a:p>
          <a:p>
            <a:pPr algn="l"/>
            <a:r>
              <a:rPr kumimoji="1" lang="en-US" altLang="ja-JP" sz="600"/>
              <a:t>https://www.kanken.or.jp/privacy/</a:t>
            </a:r>
            <a:endParaRPr kumimoji="1" lang="ja-JP" altLang="en-US" sz="600"/>
          </a:p>
        </xdr:txBody>
      </xdr:sp>
      <xdr:pic>
        <xdr:nvPicPr>
          <xdr:cNvPr id="45" name="図 44">
            <a:extLst>
              <a:ext uri="{FF2B5EF4-FFF2-40B4-BE49-F238E27FC236}">
                <a16:creationId xmlns:a16="http://schemas.microsoft.com/office/drawing/2014/main" id="{999C351D-140F-9CE4-8FFD-BC901CA74A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0339" y="8532728"/>
            <a:ext cx="497181" cy="52861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10</xdr:col>
      <xdr:colOff>13323</xdr:colOff>
      <xdr:row>17</xdr:row>
      <xdr:rowOff>125060</xdr:rowOff>
    </xdr:from>
    <xdr:to>
      <xdr:col>20</xdr:col>
      <xdr:colOff>21008</xdr:colOff>
      <xdr:row>33</xdr:row>
      <xdr:rowOff>9525</xdr:rowOff>
    </xdr:to>
    <xdr:grpSp>
      <xdr:nvGrpSpPr>
        <xdr:cNvPr id="46" name="グループ化 45">
          <a:extLst>
            <a:ext uri="{FF2B5EF4-FFF2-40B4-BE49-F238E27FC236}">
              <a16:creationId xmlns:a16="http://schemas.microsoft.com/office/drawing/2014/main" id="{98C841C7-11CE-44AD-ABB8-6152733692C7}"/>
            </a:ext>
          </a:extLst>
        </xdr:cNvPr>
        <xdr:cNvGrpSpPr/>
      </xdr:nvGrpSpPr>
      <xdr:grpSpPr>
        <a:xfrm>
          <a:off x="3670923" y="2525360"/>
          <a:ext cx="3467165" cy="2322865"/>
          <a:chOff x="4079513" y="2430767"/>
          <a:chExt cx="3857098" cy="2125198"/>
        </a:xfrm>
      </xdr:grpSpPr>
      <xdr:sp macro="" textlink="">
        <xdr:nvSpPr>
          <xdr:cNvPr id="47" name="角丸四角形 26">
            <a:extLst>
              <a:ext uri="{FF2B5EF4-FFF2-40B4-BE49-F238E27FC236}">
                <a16:creationId xmlns:a16="http://schemas.microsoft.com/office/drawing/2014/main" id="{3675B9BC-E137-7EAD-83BA-6390DC992333}"/>
              </a:ext>
            </a:extLst>
          </xdr:cNvPr>
          <xdr:cNvSpPr/>
        </xdr:nvSpPr>
        <xdr:spPr>
          <a:xfrm>
            <a:off x="4079513" y="3368412"/>
            <a:ext cx="2870453" cy="1187553"/>
          </a:xfrm>
          <a:prstGeom prst="roundRect">
            <a:avLst/>
          </a:prstGeom>
          <a:solidFill>
            <a:srgbClr val="FFFF99"/>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pPr algn="l">
              <a:lnSpc>
                <a:spcPts val="900"/>
              </a:lnSpc>
            </a:pPr>
            <a:r>
              <a:rPr kumimoji="1" lang="ja-JP" altLang="en-US" sz="900">
                <a:solidFill>
                  <a:sysClr val="windowText" lastClr="000000"/>
                </a:solidFill>
                <a:latin typeface="HG丸ｺﾞｼｯｸM-PRO" pitchFamily="50" charset="-128"/>
                <a:ea typeface="HG丸ｺﾞｼｯｸM-PRO" pitchFamily="50" charset="-128"/>
              </a:rPr>
              <a:t>シリーズ合計</a:t>
            </a:r>
            <a:r>
              <a:rPr kumimoji="1" lang="en-US" altLang="ja-JP" sz="900">
                <a:solidFill>
                  <a:sysClr val="windowText" lastClr="000000"/>
                </a:solidFill>
                <a:latin typeface="HG丸ｺﾞｼｯｸM-PRO" pitchFamily="50" charset="-128"/>
                <a:ea typeface="HG丸ｺﾞｼｯｸM-PRO" pitchFamily="50" charset="-128"/>
              </a:rPr>
              <a:t>24</a:t>
            </a:r>
            <a:r>
              <a:rPr kumimoji="1" lang="ja-JP" altLang="en-US" sz="900">
                <a:solidFill>
                  <a:sysClr val="windowText" lastClr="000000"/>
                </a:solidFill>
                <a:latin typeface="HG丸ｺﾞｼｯｸM-PRO" pitchFamily="50" charset="-128"/>
                <a:ea typeface="HG丸ｺﾞｼｯｸM-PRO" pitchFamily="50" charset="-128"/>
              </a:rPr>
              <a:t>冊なので指導者献本は２冊まで</a:t>
            </a:r>
            <a:endParaRPr kumimoji="1" lang="en-US" altLang="ja-JP" sz="900">
              <a:solidFill>
                <a:sysClr val="windowText" lastClr="000000"/>
              </a:solidFill>
              <a:latin typeface="HG丸ｺﾞｼｯｸM-PRO" pitchFamily="50" charset="-128"/>
              <a:ea typeface="HG丸ｺﾞｼｯｸM-PRO" pitchFamily="50" charset="-128"/>
            </a:endParaRPr>
          </a:p>
          <a:p>
            <a:pPr algn="l">
              <a:lnSpc>
                <a:spcPts val="900"/>
              </a:lnSpc>
            </a:pPr>
            <a:r>
              <a:rPr kumimoji="1" lang="ja-JP" altLang="en-US" sz="900">
                <a:solidFill>
                  <a:sysClr val="windowText" lastClr="000000"/>
                </a:solidFill>
                <a:latin typeface="HG丸ｺﾞｼｯｸM-PRO" pitchFamily="50" charset="-128"/>
                <a:ea typeface="HG丸ｺﾞｼｯｸM-PRO" pitchFamily="50" charset="-128"/>
              </a:rPr>
              <a:t>おつけできます。（</a:t>
            </a:r>
            <a:r>
              <a:rPr kumimoji="1" lang="en-US" altLang="ja-JP" sz="900">
                <a:solidFill>
                  <a:sysClr val="windowText" lastClr="000000"/>
                </a:solidFill>
                <a:latin typeface="HG丸ｺﾞｼｯｸM-PRO" pitchFamily="50" charset="-128"/>
                <a:ea typeface="HG丸ｺﾞｼｯｸM-PRO" pitchFamily="50" charset="-128"/>
              </a:rPr>
              <a:t>10</a:t>
            </a:r>
            <a:r>
              <a:rPr kumimoji="1" lang="ja-JP" altLang="en-US" sz="900">
                <a:solidFill>
                  <a:sysClr val="windowText" lastClr="000000"/>
                </a:solidFill>
                <a:latin typeface="HG丸ｺﾞｼｯｸM-PRO" pitchFamily="50" charset="-128"/>
                <a:ea typeface="HG丸ｺﾞｼｯｸM-PRO" pitchFamily="50" charset="-128"/>
              </a:rPr>
              <a:t>冊につき</a:t>
            </a:r>
            <a:r>
              <a:rPr kumimoji="1" lang="en-US" altLang="ja-JP" sz="900">
                <a:solidFill>
                  <a:sysClr val="windowText" lastClr="000000"/>
                </a:solidFill>
                <a:latin typeface="HG丸ｺﾞｼｯｸM-PRO" pitchFamily="50" charset="-128"/>
                <a:ea typeface="HG丸ｺﾞｼｯｸM-PRO" pitchFamily="50" charset="-128"/>
              </a:rPr>
              <a:t>1</a:t>
            </a:r>
            <a:r>
              <a:rPr kumimoji="1" lang="ja-JP" altLang="en-US" sz="900">
                <a:solidFill>
                  <a:sysClr val="windowText" lastClr="000000"/>
                </a:solidFill>
                <a:latin typeface="HG丸ｺﾞｼｯｸM-PRO" pitchFamily="50" charset="-128"/>
                <a:ea typeface="HG丸ｺﾞｼｯｸM-PRO" pitchFamily="50" charset="-128"/>
              </a:rPr>
              <a:t>冊の献本）</a:t>
            </a:r>
            <a:endParaRPr kumimoji="1" lang="en-US" altLang="ja-JP" sz="900">
              <a:solidFill>
                <a:sysClr val="windowText" lastClr="000000"/>
              </a:solidFill>
              <a:latin typeface="HG丸ｺﾞｼｯｸM-PRO" pitchFamily="50" charset="-128"/>
              <a:ea typeface="HG丸ｺﾞｼｯｸM-PRO" pitchFamily="50" charset="-128"/>
            </a:endParaRPr>
          </a:p>
          <a:p>
            <a:pPr algn="l">
              <a:lnSpc>
                <a:spcPts val="900"/>
              </a:lnSpc>
            </a:pPr>
            <a:endParaRPr kumimoji="1" lang="en-US" altLang="ja-JP" sz="900">
              <a:solidFill>
                <a:sysClr val="windowText" lastClr="000000"/>
              </a:solidFill>
              <a:latin typeface="HG丸ｺﾞｼｯｸM-PRO" pitchFamily="50" charset="-128"/>
              <a:ea typeface="HG丸ｺﾞｼｯｸM-PRO" pitchFamily="50" charset="-128"/>
            </a:endParaRPr>
          </a:p>
          <a:p>
            <a:pPr algn="l">
              <a:lnSpc>
                <a:spcPts val="900"/>
              </a:lnSpc>
            </a:pPr>
            <a:r>
              <a:rPr kumimoji="1" lang="ja-JP" altLang="en-US" sz="900">
                <a:solidFill>
                  <a:sysClr val="windowText" lastClr="000000"/>
                </a:solidFill>
                <a:latin typeface="HG丸ｺﾞｼｯｸM-PRO" pitchFamily="50" charset="-128"/>
                <a:ea typeface="HG丸ｺﾞｼｯｸM-PRO" pitchFamily="50" charset="-128"/>
              </a:rPr>
              <a:t>≪注意≫</a:t>
            </a:r>
            <a:endParaRPr kumimoji="1" lang="en-US" altLang="ja-JP" sz="900">
              <a:solidFill>
                <a:sysClr val="windowText" lastClr="000000"/>
              </a:solidFill>
              <a:latin typeface="HG丸ｺﾞｼｯｸM-PRO" pitchFamily="50" charset="-128"/>
              <a:ea typeface="HG丸ｺﾞｼｯｸM-PRO" pitchFamily="50" charset="-128"/>
            </a:endParaRPr>
          </a:p>
          <a:p>
            <a:pPr algn="l">
              <a:lnSpc>
                <a:spcPts val="800"/>
              </a:lnSpc>
            </a:pPr>
            <a:r>
              <a:rPr kumimoji="1" lang="en-US" altLang="ja-JP" sz="900">
                <a:solidFill>
                  <a:sysClr val="windowText" lastClr="000000"/>
                </a:solidFill>
                <a:latin typeface="HG丸ｺﾞｼｯｸM-PRO" pitchFamily="50" charset="-128"/>
                <a:ea typeface="HG丸ｺﾞｼｯｸM-PRO" pitchFamily="50" charset="-128"/>
              </a:rPr>
              <a:t>『</a:t>
            </a:r>
            <a:r>
              <a:rPr kumimoji="1" lang="ja-JP" altLang="en-US" sz="900">
                <a:solidFill>
                  <a:sysClr val="windowText" lastClr="000000"/>
                </a:solidFill>
                <a:latin typeface="HG丸ｺﾞｼｯｸM-PRO" pitchFamily="50" charset="-128"/>
                <a:ea typeface="HG丸ｺﾞｼｯｸM-PRO" pitchFamily="50" charset="-128"/>
              </a:rPr>
              <a:t>指導者用献本</a:t>
            </a:r>
            <a:r>
              <a:rPr kumimoji="1" lang="en-US" altLang="ja-JP" sz="900">
                <a:solidFill>
                  <a:sysClr val="windowText" lastClr="000000"/>
                </a:solidFill>
                <a:latin typeface="HG丸ｺﾞｼｯｸM-PRO" pitchFamily="50" charset="-128"/>
                <a:ea typeface="HG丸ｺﾞｼｯｸM-PRO" pitchFamily="50" charset="-128"/>
              </a:rPr>
              <a:t>』</a:t>
            </a:r>
            <a:r>
              <a:rPr kumimoji="1" lang="ja-JP" altLang="en-US" sz="900">
                <a:solidFill>
                  <a:sysClr val="windowText" lastClr="000000"/>
                </a:solidFill>
                <a:latin typeface="HG丸ｺﾞｼｯｸM-PRO" pitchFamily="50" charset="-128"/>
                <a:ea typeface="HG丸ｺﾞｼｯｸM-PRO" pitchFamily="50" charset="-128"/>
              </a:rPr>
              <a:t>欄のご記入がない場合は</a:t>
            </a:r>
            <a:endParaRPr kumimoji="1" lang="en-US" altLang="ja-JP" sz="900">
              <a:solidFill>
                <a:sysClr val="windowText" lastClr="000000"/>
              </a:solidFill>
              <a:latin typeface="HG丸ｺﾞｼｯｸM-PRO" pitchFamily="50" charset="-128"/>
              <a:ea typeface="HG丸ｺﾞｼｯｸM-PRO" pitchFamily="50" charset="-128"/>
            </a:endParaRPr>
          </a:p>
          <a:p>
            <a:pPr algn="l">
              <a:lnSpc>
                <a:spcPts val="800"/>
              </a:lnSpc>
            </a:pPr>
            <a:r>
              <a:rPr kumimoji="1" lang="ja-JP" altLang="en-US" sz="900">
                <a:solidFill>
                  <a:sysClr val="windowText" lastClr="000000"/>
                </a:solidFill>
                <a:latin typeface="HG丸ｺﾞｼｯｸM-PRO" pitchFamily="50" charset="-128"/>
                <a:ea typeface="HG丸ｺﾞｼｯｸM-PRO" pitchFamily="50" charset="-128"/>
              </a:rPr>
              <a:t>指導者用献本を</a:t>
            </a:r>
            <a:r>
              <a:rPr kumimoji="1" lang="ja-JP" altLang="en-US" sz="900" b="1">
                <a:solidFill>
                  <a:srgbClr val="FF0000"/>
                </a:solidFill>
                <a:latin typeface="HG丸ｺﾞｼｯｸM-PRO" pitchFamily="50" charset="-128"/>
                <a:ea typeface="HG丸ｺﾞｼｯｸM-PRO" pitchFamily="50" charset="-128"/>
              </a:rPr>
              <a:t>希望しないもの</a:t>
            </a:r>
            <a:r>
              <a:rPr kumimoji="1" lang="ja-JP" altLang="en-US" sz="900">
                <a:solidFill>
                  <a:sysClr val="windowText" lastClr="000000"/>
                </a:solidFill>
                <a:latin typeface="HG丸ｺﾞｼｯｸM-PRO" pitchFamily="50" charset="-128"/>
                <a:ea typeface="HG丸ｺﾞｼｯｸM-PRO" pitchFamily="50" charset="-128"/>
              </a:rPr>
              <a:t>とさせて</a:t>
            </a:r>
            <a:endParaRPr kumimoji="1" lang="en-US" altLang="ja-JP" sz="900">
              <a:solidFill>
                <a:sysClr val="windowText" lastClr="000000"/>
              </a:solidFill>
              <a:latin typeface="HG丸ｺﾞｼｯｸM-PRO" pitchFamily="50" charset="-128"/>
              <a:ea typeface="HG丸ｺﾞｼｯｸM-PRO" pitchFamily="50" charset="-128"/>
            </a:endParaRPr>
          </a:p>
          <a:p>
            <a:pPr algn="l">
              <a:lnSpc>
                <a:spcPts val="800"/>
              </a:lnSpc>
            </a:pPr>
            <a:r>
              <a:rPr kumimoji="1" lang="ja-JP" altLang="en-US" sz="900">
                <a:solidFill>
                  <a:sysClr val="windowText" lastClr="000000"/>
                </a:solidFill>
                <a:latin typeface="HG丸ｺﾞｼｯｸM-PRO" pitchFamily="50" charset="-128"/>
                <a:ea typeface="HG丸ｺﾞｼｯｸM-PRO" pitchFamily="50" charset="-128"/>
              </a:rPr>
              <a:t>いただきます。</a:t>
            </a:r>
            <a:endParaRPr kumimoji="1" lang="en-US" altLang="ja-JP" sz="900">
              <a:solidFill>
                <a:sysClr val="windowText" lastClr="000000"/>
              </a:solidFill>
              <a:latin typeface="HG丸ｺﾞｼｯｸM-PRO" pitchFamily="50" charset="-128"/>
              <a:ea typeface="HG丸ｺﾞｼｯｸM-PRO" pitchFamily="50" charset="-128"/>
            </a:endParaRPr>
          </a:p>
        </xdr:txBody>
      </xdr:sp>
      <xdr:sp macro="" textlink="">
        <xdr:nvSpPr>
          <xdr:cNvPr id="48" name="正方形/長方形 47">
            <a:extLst>
              <a:ext uri="{FF2B5EF4-FFF2-40B4-BE49-F238E27FC236}">
                <a16:creationId xmlns:a16="http://schemas.microsoft.com/office/drawing/2014/main" id="{A5A55647-CC8D-E2A3-5EE4-2F2E006647E8}"/>
              </a:ext>
            </a:extLst>
          </xdr:cNvPr>
          <xdr:cNvSpPr/>
        </xdr:nvSpPr>
        <xdr:spPr>
          <a:xfrm>
            <a:off x="7040557" y="2430767"/>
            <a:ext cx="896054" cy="1879116"/>
          </a:xfrm>
          <a:prstGeom prst="rect">
            <a:avLst/>
          </a:prstGeom>
          <a:no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49" name="正方形/長方形 48">
            <a:extLst>
              <a:ext uri="{FF2B5EF4-FFF2-40B4-BE49-F238E27FC236}">
                <a16:creationId xmlns:a16="http://schemas.microsoft.com/office/drawing/2014/main" id="{8D4E794E-F19B-DC9D-98A8-DCDE3510D827}"/>
              </a:ext>
            </a:extLst>
          </xdr:cNvPr>
          <xdr:cNvSpPr/>
        </xdr:nvSpPr>
        <xdr:spPr>
          <a:xfrm>
            <a:off x="7057803" y="2596718"/>
            <a:ext cx="658610" cy="6043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0" name="カギ線コネクタ 84">
            <a:extLst>
              <a:ext uri="{FF2B5EF4-FFF2-40B4-BE49-F238E27FC236}">
                <a16:creationId xmlns:a16="http://schemas.microsoft.com/office/drawing/2014/main" id="{126FE075-D1D2-9E4E-339F-AE23D72021E0}"/>
              </a:ext>
            </a:extLst>
          </xdr:cNvPr>
          <xdr:cNvCxnSpPr>
            <a:stCxn id="47" idx="0"/>
            <a:endCxn id="49" idx="1"/>
          </xdr:cNvCxnSpPr>
        </xdr:nvCxnSpPr>
        <xdr:spPr>
          <a:xfrm rot="5400000" flipH="1" flipV="1">
            <a:off x="6051511" y="2362121"/>
            <a:ext cx="469521" cy="1543063"/>
          </a:xfrm>
          <a:prstGeom prst="bentConnector2">
            <a:avLst/>
          </a:prstGeom>
          <a:ln w="28575">
            <a:solidFill>
              <a:srgbClr val="00B0F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24</xdr:col>
      <xdr:colOff>213696</xdr:colOff>
      <xdr:row>54</xdr:row>
      <xdr:rowOff>28575</xdr:rowOff>
    </xdr:from>
    <xdr:to>
      <xdr:col>25</xdr:col>
      <xdr:colOff>536271</xdr:colOff>
      <xdr:row>59</xdr:row>
      <xdr:rowOff>58519</xdr:rowOff>
    </xdr:to>
    <xdr:pic>
      <xdr:nvPicPr>
        <xdr:cNvPr id="51" name="図 33">
          <a:extLst>
            <a:ext uri="{FF2B5EF4-FFF2-40B4-BE49-F238E27FC236}">
              <a16:creationId xmlns:a16="http://schemas.microsoft.com/office/drawing/2014/main" id="{3B59FEF3-637C-4AAC-89A6-0DBC6417302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7413" t="6651" r="7158" b="10873"/>
        <a:stretch>
          <a:fillRect/>
        </a:stretch>
      </xdr:blipFill>
      <xdr:spPr bwMode="auto">
        <a:xfrm>
          <a:off x="8671896" y="8074025"/>
          <a:ext cx="773425" cy="791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26</xdr:col>
      <xdr:colOff>76200</xdr:colOff>
      <xdr:row>56</xdr:row>
      <xdr:rowOff>38100</xdr:rowOff>
    </xdr:from>
    <xdr:to>
      <xdr:col>26</xdr:col>
      <xdr:colOff>361950</xdr:colOff>
      <xdr:row>58</xdr:row>
      <xdr:rowOff>85725</xdr:rowOff>
    </xdr:to>
    <xdr:sp macro="" textlink="$AS$84">
      <xdr:nvSpPr>
        <xdr:cNvPr id="52" name="角丸四角形 14">
          <a:extLst>
            <a:ext uri="{FF2B5EF4-FFF2-40B4-BE49-F238E27FC236}">
              <a16:creationId xmlns:a16="http://schemas.microsoft.com/office/drawing/2014/main" id="{EC18B411-4A9F-4F70-9C79-4EED9310A110}"/>
            </a:ext>
          </a:extLst>
        </xdr:cNvPr>
        <xdr:cNvSpPr/>
      </xdr:nvSpPr>
      <xdr:spPr>
        <a:xfrm>
          <a:off x="9601200" y="8388350"/>
          <a:ext cx="285750" cy="352425"/>
        </a:xfrm>
        <a:prstGeom prst="round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fld id="{1E21D765-2F59-4A41-9793-DCD7F30902E5}" type="TxLink">
            <a:rPr kumimoji="1" lang="en-US" altLang="en-US" sz="1100" b="1" i="0" u="none" strike="noStrike">
              <a:solidFill>
                <a:srgbClr val="000000"/>
              </a:solidFill>
              <a:latin typeface="ＭＳ Ｐゴシック"/>
              <a:ea typeface="ＭＳ Ｐゴシック"/>
            </a:rPr>
            <a:pPr algn="ctr"/>
            <a:t> </a:t>
          </a:fld>
          <a:endParaRPr kumimoji="1" lang="ja-JP" altLang="en-US" sz="1100" b="1"/>
        </a:p>
      </xdr:txBody>
    </xdr:sp>
    <xdr:clientData/>
  </xdr:twoCellAnchor>
  <xdr:twoCellAnchor>
    <xdr:from>
      <xdr:col>25</xdr:col>
      <xdr:colOff>98990</xdr:colOff>
      <xdr:row>48</xdr:row>
      <xdr:rowOff>142548</xdr:rowOff>
    </xdr:from>
    <xdr:to>
      <xdr:col>28</xdr:col>
      <xdr:colOff>231218</xdr:colOff>
      <xdr:row>56</xdr:row>
      <xdr:rowOff>136799</xdr:rowOff>
    </xdr:to>
    <xdr:grpSp>
      <xdr:nvGrpSpPr>
        <xdr:cNvPr id="53" name="グループ化 52">
          <a:extLst>
            <a:ext uri="{FF2B5EF4-FFF2-40B4-BE49-F238E27FC236}">
              <a16:creationId xmlns:a16="http://schemas.microsoft.com/office/drawing/2014/main" id="{695CA9AD-B780-47F0-962A-0E67C6B896EB}"/>
            </a:ext>
          </a:extLst>
        </xdr:cNvPr>
        <xdr:cNvGrpSpPr/>
      </xdr:nvGrpSpPr>
      <xdr:grpSpPr>
        <a:xfrm>
          <a:off x="8968670" y="7267248"/>
          <a:ext cx="1519068" cy="1213451"/>
          <a:chOff x="9916966" y="7679122"/>
          <a:chExt cx="1669366" cy="1354027"/>
        </a:xfrm>
      </xdr:grpSpPr>
      <xdr:cxnSp macro="">
        <xdr:nvCxnSpPr>
          <xdr:cNvPr id="54" name="直線矢印コネクタ 53">
            <a:extLst>
              <a:ext uri="{FF2B5EF4-FFF2-40B4-BE49-F238E27FC236}">
                <a16:creationId xmlns:a16="http://schemas.microsoft.com/office/drawing/2014/main" id="{72A033C7-EF84-271A-3851-7CEC822A173E}"/>
              </a:ext>
            </a:extLst>
          </xdr:cNvPr>
          <xdr:cNvCxnSpPr>
            <a:stCxn id="58" idx="0"/>
          </xdr:cNvCxnSpPr>
        </xdr:nvCxnSpPr>
        <xdr:spPr>
          <a:xfrm flipV="1">
            <a:off x="10175328" y="7974724"/>
            <a:ext cx="0" cy="26275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55" name="直線矢印コネクタ 54">
            <a:extLst>
              <a:ext uri="{FF2B5EF4-FFF2-40B4-BE49-F238E27FC236}">
                <a16:creationId xmlns:a16="http://schemas.microsoft.com/office/drawing/2014/main" id="{24A6BE13-6CCB-E64E-40EC-B7E0CD7E74E2}"/>
              </a:ext>
            </a:extLst>
          </xdr:cNvPr>
          <xdr:cNvCxnSpPr>
            <a:stCxn id="57" idx="0"/>
          </xdr:cNvCxnSpPr>
        </xdr:nvCxnSpPr>
        <xdr:spPr>
          <a:xfrm flipH="1" flipV="1">
            <a:off x="10720552" y="7679122"/>
            <a:ext cx="6568" cy="55836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6" name="角丸四角形 36">
            <a:extLst>
              <a:ext uri="{FF2B5EF4-FFF2-40B4-BE49-F238E27FC236}">
                <a16:creationId xmlns:a16="http://schemas.microsoft.com/office/drawing/2014/main" id="{214AAB76-4692-0A9E-363B-B2FF78DCAEDC}"/>
              </a:ext>
            </a:extLst>
          </xdr:cNvPr>
          <xdr:cNvSpPr/>
        </xdr:nvSpPr>
        <xdr:spPr>
          <a:xfrm>
            <a:off x="9916966" y="8238086"/>
            <a:ext cx="1669366" cy="795063"/>
          </a:xfrm>
          <a:prstGeom prst="roundRect">
            <a:avLst/>
          </a:prstGeom>
          <a:solidFill>
            <a:srgbClr val="FFFF99"/>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HG丸ｺﾞｼｯｸM-PRO" pitchFamily="50" charset="-128"/>
                <a:ea typeface="HG丸ｺﾞｼｯｸM-PRO" pitchFamily="50" charset="-128"/>
              </a:rPr>
              <a:t>合計冊数・合計金額を</a:t>
            </a:r>
          </a:p>
          <a:p>
            <a:pPr algn="l"/>
            <a:r>
              <a:rPr kumimoji="1" lang="ja-JP" altLang="en-US" sz="900">
                <a:solidFill>
                  <a:sysClr val="windowText" lastClr="000000"/>
                </a:solidFill>
                <a:latin typeface="HG丸ｺﾞｼｯｸM-PRO" pitchFamily="50" charset="-128"/>
                <a:ea typeface="HG丸ｺﾞｼｯｸM-PRO" pitchFamily="50" charset="-128"/>
              </a:rPr>
              <a:t>ご確認ください。</a:t>
            </a:r>
          </a:p>
          <a:p>
            <a:pPr algn="l"/>
            <a:r>
              <a:rPr kumimoji="1" lang="en-US" altLang="ja-JP" sz="900">
                <a:solidFill>
                  <a:sysClr val="windowText" lastClr="000000"/>
                </a:solidFill>
                <a:latin typeface="HG丸ｺﾞｼｯｸM-PRO" pitchFamily="50" charset="-128"/>
                <a:ea typeface="HG丸ｺﾞｼｯｸM-PRO" pitchFamily="50" charset="-128"/>
              </a:rPr>
              <a:t>※</a:t>
            </a:r>
            <a:r>
              <a:rPr kumimoji="1" lang="ja-JP" altLang="en-US" sz="900">
                <a:solidFill>
                  <a:sysClr val="windowText" lastClr="000000"/>
                </a:solidFill>
                <a:latin typeface="HG丸ｺﾞｼｯｸM-PRO" pitchFamily="50" charset="-128"/>
                <a:ea typeface="HG丸ｺﾞｼｯｸM-PRO" pitchFamily="50" charset="-128"/>
              </a:rPr>
              <a:t>自動計算されます。</a:t>
            </a:r>
            <a:endParaRPr kumimoji="1" lang="en-US" altLang="ja-JP" sz="900">
              <a:solidFill>
                <a:sysClr val="windowText" lastClr="000000"/>
              </a:solidFill>
              <a:latin typeface="HG丸ｺﾞｼｯｸM-PRO" pitchFamily="50" charset="-128"/>
              <a:ea typeface="HG丸ｺﾞｼｯｸM-PRO" pitchFamily="50" charset="-128"/>
            </a:endParaRPr>
          </a:p>
        </xdr:txBody>
      </xdr:sp>
      <xdr:sp macro="" textlink="">
        <xdr:nvSpPr>
          <xdr:cNvPr id="57" name="正方形/長方形 56">
            <a:extLst>
              <a:ext uri="{FF2B5EF4-FFF2-40B4-BE49-F238E27FC236}">
                <a16:creationId xmlns:a16="http://schemas.microsoft.com/office/drawing/2014/main" id="{7FAB6107-5E86-FE70-478C-2C83A6026579}"/>
              </a:ext>
            </a:extLst>
          </xdr:cNvPr>
          <xdr:cNvSpPr/>
        </xdr:nvSpPr>
        <xdr:spPr>
          <a:xfrm>
            <a:off x="10530051" y="8237482"/>
            <a:ext cx="394138" cy="256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8" name="正方形/長方形 57">
            <a:extLst>
              <a:ext uri="{FF2B5EF4-FFF2-40B4-BE49-F238E27FC236}">
                <a16:creationId xmlns:a16="http://schemas.microsoft.com/office/drawing/2014/main" id="{BA4E47BC-1DAC-D3AE-C24F-BAA3B545D271}"/>
              </a:ext>
            </a:extLst>
          </xdr:cNvPr>
          <xdr:cNvSpPr/>
        </xdr:nvSpPr>
        <xdr:spPr>
          <a:xfrm>
            <a:off x="9978259" y="8237482"/>
            <a:ext cx="394138" cy="256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1</xdr:col>
      <xdr:colOff>76200</xdr:colOff>
      <xdr:row>2</xdr:row>
      <xdr:rowOff>72390</xdr:rowOff>
    </xdr:from>
    <xdr:to>
      <xdr:col>1</xdr:col>
      <xdr:colOff>754910</xdr:colOff>
      <xdr:row>4</xdr:row>
      <xdr:rowOff>168290</xdr:rowOff>
    </xdr:to>
    <xdr:pic>
      <xdr:nvPicPr>
        <xdr:cNvPr id="59" name="図 4">
          <a:extLst>
            <a:ext uri="{FF2B5EF4-FFF2-40B4-BE49-F238E27FC236}">
              <a16:creationId xmlns:a16="http://schemas.microsoft.com/office/drawing/2014/main" id="{BE9723EF-1240-4118-9C98-46B075B950B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700" y="427990"/>
          <a:ext cx="678710" cy="35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361951</xdr:colOff>
      <xdr:row>3</xdr:row>
      <xdr:rowOff>83820</xdr:rowOff>
    </xdr:from>
    <xdr:to>
      <xdr:col>22</xdr:col>
      <xdr:colOff>45720</xdr:colOff>
      <xdr:row>4</xdr:row>
      <xdr:rowOff>142875</xdr:rowOff>
    </xdr:to>
    <xdr:sp macro="" textlink="">
      <xdr:nvSpPr>
        <xdr:cNvPr id="60" name="角丸四角形 12">
          <a:extLst>
            <a:ext uri="{FF2B5EF4-FFF2-40B4-BE49-F238E27FC236}">
              <a16:creationId xmlns:a16="http://schemas.microsoft.com/office/drawing/2014/main" id="{4AB6347B-1FFC-4D1D-8C1F-2C9100CFEDB7}"/>
            </a:ext>
          </a:extLst>
        </xdr:cNvPr>
        <xdr:cNvSpPr/>
      </xdr:nvSpPr>
      <xdr:spPr>
        <a:xfrm>
          <a:off x="6826251" y="541020"/>
          <a:ext cx="763269" cy="21780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600" b="1"/>
            <a:t>メール添付不可</a:t>
          </a:r>
        </a:p>
      </xdr:txBody>
    </xdr:sp>
    <xdr:clientData/>
  </xdr:twoCellAnchor>
  <xdr:oneCellAnchor>
    <xdr:from>
      <xdr:col>23</xdr:col>
      <xdr:colOff>693420</xdr:colOff>
      <xdr:row>60</xdr:row>
      <xdr:rowOff>129540</xdr:rowOff>
    </xdr:from>
    <xdr:ext cx="1988820" cy="270913"/>
    <xdr:sp macro="" textlink="">
      <xdr:nvSpPr>
        <xdr:cNvPr id="61" name="テキスト ボックス 60">
          <a:extLst>
            <a:ext uri="{FF2B5EF4-FFF2-40B4-BE49-F238E27FC236}">
              <a16:creationId xmlns:a16="http://schemas.microsoft.com/office/drawing/2014/main" id="{332ED63F-D8D1-4E46-A3B4-59D75BC709FC}"/>
            </a:ext>
          </a:extLst>
        </xdr:cNvPr>
        <xdr:cNvSpPr txBox="1">
          <a:spLocks noChangeAspect="1"/>
        </xdr:cNvSpPr>
      </xdr:nvSpPr>
      <xdr:spPr>
        <a:xfrm>
          <a:off x="8383270" y="9089390"/>
          <a:ext cx="1988820" cy="2709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HGS創英角ｺﾞｼｯｸUB" panose="020B0900000000000000" pitchFamily="50" charset="-128"/>
              <a:ea typeface="HGS創英角ｺﾞｼｯｸUB" panose="020B0900000000000000" pitchFamily="50" charset="-128"/>
            </a:rPr>
            <a:t>公益財団法人日本漢字能力検定協会</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9524</xdr:colOff>
      <xdr:row>53</xdr:row>
      <xdr:rowOff>104774</xdr:rowOff>
    </xdr:from>
    <xdr:to>
      <xdr:col>7</xdr:col>
      <xdr:colOff>209550</xdr:colOff>
      <xdr:row>61</xdr:row>
      <xdr:rowOff>38100</xdr:rowOff>
    </xdr:to>
    <xdr:sp macro="" textlink="">
      <xdr:nvSpPr>
        <xdr:cNvPr id="2" name="正方形/長方形 1">
          <a:extLst>
            <a:ext uri="{FF2B5EF4-FFF2-40B4-BE49-F238E27FC236}">
              <a16:creationId xmlns:a16="http://schemas.microsoft.com/office/drawing/2014/main" id="{FDEC8B02-6064-49CC-AC41-E2A3A909B9F3}"/>
            </a:ext>
          </a:extLst>
        </xdr:cNvPr>
        <xdr:cNvSpPr/>
      </xdr:nvSpPr>
      <xdr:spPr>
        <a:xfrm>
          <a:off x="73024" y="8137524"/>
          <a:ext cx="3330576" cy="1152526"/>
        </a:xfrm>
        <a:prstGeom prst="rect">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editAs="oneCell">
    <xdr:from>
      <xdr:col>24</xdr:col>
      <xdr:colOff>213696</xdr:colOff>
      <xdr:row>54</xdr:row>
      <xdr:rowOff>28575</xdr:rowOff>
    </xdr:from>
    <xdr:to>
      <xdr:col>25</xdr:col>
      <xdr:colOff>536271</xdr:colOff>
      <xdr:row>59</xdr:row>
      <xdr:rowOff>58519</xdr:rowOff>
    </xdr:to>
    <xdr:pic>
      <xdr:nvPicPr>
        <xdr:cNvPr id="3" name="図 33">
          <a:extLst>
            <a:ext uri="{FF2B5EF4-FFF2-40B4-BE49-F238E27FC236}">
              <a16:creationId xmlns:a16="http://schemas.microsoft.com/office/drawing/2014/main" id="{3541F245-A85A-4781-9704-62BEAACD70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7413" t="6651" r="7158" b="10873"/>
        <a:stretch>
          <a:fillRect/>
        </a:stretch>
      </xdr:blipFill>
      <xdr:spPr bwMode="auto">
        <a:xfrm>
          <a:off x="8671896" y="8213725"/>
          <a:ext cx="773425" cy="7919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0</xdr:colOff>
      <xdr:row>0</xdr:row>
      <xdr:rowOff>0</xdr:rowOff>
    </xdr:from>
    <xdr:ext cx="8175381" cy="392415"/>
    <xdr:sp macro="" textlink="">
      <xdr:nvSpPr>
        <xdr:cNvPr id="4" name="テキスト ボックス 3">
          <a:extLst>
            <a:ext uri="{FF2B5EF4-FFF2-40B4-BE49-F238E27FC236}">
              <a16:creationId xmlns:a16="http://schemas.microsoft.com/office/drawing/2014/main" id="{320CE053-1CA2-4A6F-9855-CB231AF8457E}"/>
            </a:ext>
          </a:extLst>
        </xdr:cNvPr>
        <xdr:cNvSpPr txBox="1"/>
      </xdr:nvSpPr>
      <xdr:spPr>
        <a:xfrm>
          <a:off x="0" y="0"/>
          <a:ext cx="8175381"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b="1"/>
            <a:t>返品は原則受け付けておりません。ご注文をご確認の上、お送りください。</a:t>
          </a:r>
        </a:p>
      </xdr:txBody>
    </xdr:sp>
    <xdr:clientData/>
  </xdr:oneCellAnchor>
  <xdr:twoCellAnchor editAs="oneCell">
    <xdr:from>
      <xdr:col>1</xdr:col>
      <xdr:colOff>76200</xdr:colOff>
      <xdr:row>2</xdr:row>
      <xdr:rowOff>72390</xdr:rowOff>
    </xdr:from>
    <xdr:to>
      <xdr:col>1</xdr:col>
      <xdr:colOff>754910</xdr:colOff>
      <xdr:row>4</xdr:row>
      <xdr:rowOff>153050</xdr:rowOff>
    </xdr:to>
    <xdr:pic>
      <xdr:nvPicPr>
        <xdr:cNvPr id="5" name="図 4">
          <a:extLst>
            <a:ext uri="{FF2B5EF4-FFF2-40B4-BE49-F238E27FC236}">
              <a16:creationId xmlns:a16="http://schemas.microsoft.com/office/drawing/2014/main" id="{5DF16336-EF6F-47A3-9C94-3182B3CF67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700" y="427990"/>
          <a:ext cx="678710" cy="341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179071</xdr:colOff>
      <xdr:row>3</xdr:row>
      <xdr:rowOff>68580</xdr:rowOff>
    </xdr:from>
    <xdr:to>
      <xdr:col>23</xdr:col>
      <xdr:colOff>106680</xdr:colOff>
      <xdr:row>4</xdr:row>
      <xdr:rowOff>127635</xdr:rowOff>
    </xdr:to>
    <xdr:sp macro="" textlink="">
      <xdr:nvSpPr>
        <xdr:cNvPr id="6" name="角丸四角形 12">
          <a:extLst>
            <a:ext uri="{FF2B5EF4-FFF2-40B4-BE49-F238E27FC236}">
              <a16:creationId xmlns:a16="http://schemas.microsoft.com/office/drawing/2014/main" id="{58DF95B4-DEF7-4FBB-98D8-DC5A3B8F3F1F}"/>
            </a:ext>
          </a:extLst>
        </xdr:cNvPr>
        <xdr:cNvSpPr/>
      </xdr:nvSpPr>
      <xdr:spPr>
        <a:xfrm>
          <a:off x="7037071" y="525780"/>
          <a:ext cx="759459" cy="21780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600" b="1"/>
            <a:t>メール添付不可</a:t>
          </a:r>
        </a:p>
      </xdr:txBody>
    </xdr:sp>
    <xdr:clientData/>
  </xdr:twoCellAnchor>
  <xdr:twoCellAnchor>
    <xdr:from>
      <xdr:col>26</xdr:col>
      <xdr:colOff>76200</xdr:colOff>
      <xdr:row>56</xdr:row>
      <xdr:rowOff>38100</xdr:rowOff>
    </xdr:from>
    <xdr:to>
      <xdr:col>26</xdr:col>
      <xdr:colOff>361950</xdr:colOff>
      <xdr:row>58</xdr:row>
      <xdr:rowOff>85725</xdr:rowOff>
    </xdr:to>
    <xdr:sp macro="" textlink="$AS$83">
      <xdr:nvSpPr>
        <xdr:cNvPr id="7" name="角丸四角形 14">
          <a:extLst>
            <a:ext uri="{FF2B5EF4-FFF2-40B4-BE49-F238E27FC236}">
              <a16:creationId xmlns:a16="http://schemas.microsoft.com/office/drawing/2014/main" id="{B72C4BA2-7633-4D33-BE72-DDFDB52D3A3F}"/>
            </a:ext>
          </a:extLst>
        </xdr:cNvPr>
        <xdr:cNvSpPr/>
      </xdr:nvSpPr>
      <xdr:spPr>
        <a:xfrm>
          <a:off x="9601200" y="8528050"/>
          <a:ext cx="285750" cy="352425"/>
        </a:xfrm>
        <a:prstGeom prst="round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fld id="{1E21D765-2F59-4A41-9793-DCD7F30902E5}" type="TxLink">
            <a:rPr kumimoji="1" lang="en-US" altLang="en-US" sz="1100" b="1" i="0" u="none" strike="noStrike">
              <a:solidFill>
                <a:srgbClr val="000000"/>
              </a:solidFill>
              <a:latin typeface="ＭＳ Ｐゴシック"/>
              <a:ea typeface="ＭＳ Ｐゴシック"/>
            </a:rPr>
            <a:pPr algn="ctr"/>
            <a:t>-</a:t>
          </a:fld>
          <a:endParaRPr kumimoji="1" lang="ja-JP" altLang="en-US" sz="1100" b="1"/>
        </a:p>
      </xdr:txBody>
    </xdr:sp>
    <xdr:clientData/>
  </xdr:twoCellAnchor>
  <xdr:twoCellAnchor>
    <xdr:from>
      <xdr:col>20</xdr:col>
      <xdr:colOff>76200</xdr:colOff>
      <xdr:row>0</xdr:row>
      <xdr:rowOff>47625</xdr:rowOff>
    </xdr:from>
    <xdr:to>
      <xdr:col>31</xdr:col>
      <xdr:colOff>85725</xdr:colOff>
      <xdr:row>1</xdr:row>
      <xdr:rowOff>28575</xdr:rowOff>
    </xdr:to>
    <xdr:sp macro="" textlink="">
      <xdr:nvSpPr>
        <xdr:cNvPr id="8" name="角丸四角形 15">
          <a:extLst>
            <a:ext uri="{FF2B5EF4-FFF2-40B4-BE49-F238E27FC236}">
              <a16:creationId xmlns:a16="http://schemas.microsoft.com/office/drawing/2014/main" id="{88EE3C24-825C-4CE5-B0EA-16EFC3A8C4E2}"/>
            </a:ext>
          </a:extLst>
        </xdr:cNvPr>
        <xdr:cNvSpPr/>
      </xdr:nvSpPr>
      <xdr:spPr>
        <a:xfrm>
          <a:off x="7327900" y="47625"/>
          <a:ext cx="3870325" cy="254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lIns="108000" tIns="0" bIns="0" rtlCol="0" anchor="ctr"/>
        <a:lstStyle/>
        <a:p>
          <a:pPr algn="ctr">
            <a:lnSpc>
              <a:spcPts val="1300"/>
            </a:lnSpc>
          </a:pPr>
          <a:r>
            <a:rPr kumimoji="1" lang="ja-JP" altLang="en-US" sz="1100" b="1">
              <a:solidFill>
                <a:srgbClr val="FF0000"/>
              </a:solidFill>
            </a:rPr>
            <a:t>献本上限をこえた数を入力されますとセルが赤色になります。</a:t>
          </a:r>
        </a:p>
      </xdr:txBody>
    </xdr:sp>
    <xdr:clientData/>
  </xdr:twoCellAnchor>
  <xdr:twoCellAnchor>
    <xdr:from>
      <xdr:col>7</xdr:col>
      <xdr:colOff>295275</xdr:colOff>
      <xdr:row>53</xdr:row>
      <xdr:rowOff>104774</xdr:rowOff>
    </xdr:from>
    <xdr:to>
      <xdr:col>19</xdr:col>
      <xdr:colOff>0</xdr:colOff>
      <xdr:row>61</xdr:row>
      <xdr:rowOff>38100</xdr:rowOff>
    </xdr:to>
    <xdr:sp macro="" textlink="">
      <xdr:nvSpPr>
        <xdr:cNvPr id="9" name="正方形/長方形 8">
          <a:extLst>
            <a:ext uri="{FF2B5EF4-FFF2-40B4-BE49-F238E27FC236}">
              <a16:creationId xmlns:a16="http://schemas.microsoft.com/office/drawing/2014/main" id="{023EFCDE-B0F8-437F-B4C9-776591823CAE}"/>
            </a:ext>
          </a:extLst>
        </xdr:cNvPr>
        <xdr:cNvSpPr/>
      </xdr:nvSpPr>
      <xdr:spPr>
        <a:xfrm>
          <a:off x="3489325" y="8137524"/>
          <a:ext cx="3762375" cy="1152526"/>
        </a:xfrm>
        <a:prstGeom prst="rect">
          <a:avLst/>
        </a:prstGeom>
        <a:noFill/>
        <a:ln w="6350"/>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55241</xdr:colOff>
      <xdr:row>54</xdr:row>
      <xdr:rowOff>91648</xdr:rowOff>
    </xdr:from>
    <xdr:to>
      <xdr:col>25</xdr:col>
      <xdr:colOff>68576</xdr:colOff>
      <xdr:row>60</xdr:row>
      <xdr:rowOff>31871</xdr:rowOff>
    </xdr:to>
    <xdr:grpSp>
      <xdr:nvGrpSpPr>
        <xdr:cNvPr id="10" name="グループ化 9">
          <a:extLst>
            <a:ext uri="{FF2B5EF4-FFF2-40B4-BE49-F238E27FC236}">
              <a16:creationId xmlns:a16="http://schemas.microsoft.com/office/drawing/2014/main" id="{041E8803-40F9-4368-A6A3-726EBA1FCE13}"/>
            </a:ext>
          </a:extLst>
        </xdr:cNvPr>
        <xdr:cNvGrpSpPr/>
      </xdr:nvGrpSpPr>
      <xdr:grpSpPr>
        <a:xfrm>
          <a:off x="7172321" y="8054548"/>
          <a:ext cx="1796415" cy="854623"/>
          <a:chOff x="7915273" y="8374588"/>
          <a:chExt cx="1588967" cy="854623"/>
        </a:xfrm>
      </xdr:grpSpPr>
      <xdr:grpSp>
        <xdr:nvGrpSpPr>
          <xdr:cNvPr id="11" name="グループ化 10">
            <a:extLst>
              <a:ext uri="{FF2B5EF4-FFF2-40B4-BE49-F238E27FC236}">
                <a16:creationId xmlns:a16="http://schemas.microsoft.com/office/drawing/2014/main" id="{B3CBD189-93C9-F5CB-7415-AFEC24999F30}"/>
              </a:ext>
            </a:extLst>
          </xdr:cNvPr>
          <xdr:cNvGrpSpPr/>
        </xdr:nvGrpSpPr>
        <xdr:grpSpPr>
          <a:xfrm>
            <a:off x="7915273" y="8374588"/>
            <a:ext cx="1588967" cy="854623"/>
            <a:chOff x="4933951" y="8449489"/>
            <a:chExt cx="1965652" cy="855898"/>
          </a:xfrm>
        </xdr:grpSpPr>
        <xdr:grpSp>
          <xdr:nvGrpSpPr>
            <xdr:cNvPr id="13" name="グループ化 12">
              <a:extLst>
                <a:ext uri="{FF2B5EF4-FFF2-40B4-BE49-F238E27FC236}">
                  <a16:creationId xmlns:a16="http://schemas.microsoft.com/office/drawing/2014/main" id="{DEAA9402-EDB4-66B4-BE28-165EB1CAAE8E}"/>
                </a:ext>
              </a:extLst>
            </xdr:cNvPr>
            <xdr:cNvGrpSpPr/>
          </xdr:nvGrpSpPr>
          <xdr:grpSpPr>
            <a:xfrm>
              <a:off x="4933951" y="8449489"/>
              <a:ext cx="1965652" cy="855898"/>
              <a:chOff x="4933951" y="8449489"/>
              <a:chExt cx="1965652" cy="855898"/>
            </a:xfrm>
          </xdr:grpSpPr>
          <xdr:sp macro="" textlink="">
            <xdr:nvSpPr>
              <xdr:cNvPr id="15" name="テキスト ボックス 14">
                <a:extLst>
                  <a:ext uri="{FF2B5EF4-FFF2-40B4-BE49-F238E27FC236}">
                    <a16:creationId xmlns:a16="http://schemas.microsoft.com/office/drawing/2014/main" id="{D6C1DB20-2D71-68E2-41F3-CA957CEC15D7}"/>
                  </a:ext>
                </a:extLst>
              </xdr:cNvPr>
              <xdr:cNvSpPr txBox="1"/>
            </xdr:nvSpPr>
            <xdr:spPr>
              <a:xfrm>
                <a:off x="5041132" y="8449489"/>
                <a:ext cx="1286185" cy="8030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800">
                    <a:latin typeface="ＭＳ ゴシック" panose="020B0609070205080204" pitchFamily="49" charset="-128"/>
                    <a:ea typeface="ＭＳ ゴシック" panose="020B0609070205080204" pitchFamily="49" charset="-128"/>
                  </a:rPr>
                  <a:t>AM 11:00</a:t>
                </a:r>
                <a:r>
                  <a:rPr kumimoji="1" lang="ja-JP" altLang="en-US" sz="800">
                    <a:latin typeface="ＭＳ ゴシック" panose="020B0609070205080204" pitchFamily="49" charset="-128"/>
                    <a:ea typeface="ＭＳ ゴシック" panose="020B0609070205080204" pitchFamily="49" charset="-128"/>
                  </a:rPr>
                  <a:t>までの</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ご注文⇒当日出荷</a:t>
                </a:r>
              </a:p>
              <a:p>
                <a:r>
                  <a:rPr kumimoji="1" lang="en-US" altLang="ja-JP" sz="800">
                    <a:latin typeface="ＭＳ ゴシック" panose="020B0609070205080204" pitchFamily="49" charset="-128"/>
                    <a:ea typeface="ＭＳ ゴシック" panose="020B0609070205080204" pitchFamily="49" charset="-128"/>
                  </a:rPr>
                  <a:t>AM 11:01</a:t>
                </a:r>
                <a:r>
                  <a:rPr kumimoji="1" lang="ja-JP" altLang="en-US" sz="800">
                    <a:latin typeface="ＭＳ ゴシック" panose="020B0609070205080204" pitchFamily="49" charset="-128"/>
                    <a:ea typeface="ＭＳ ゴシック" panose="020B0609070205080204" pitchFamily="49" charset="-128"/>
                  </a:rPr>
                  <a:t>以降の</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ご注文⇒翌日出荷</a:t>
                </a:r>
              </a:p>
            </xdr:txBody>
          </xdr:sp>
          <xdr:sp macro="" textlink="">
            <xdr:nvSpPr>
              <xdr:cNvPr id="16" name="テキスト ボックス 15">
                <a:extLst>
                  <a:ext uri="{FF2B5EF4-FFF2-40B4-BE49-F238E27FC236}">
                    <a16:creationId xmlns:a16="http://schemas.microsoft.com/office/drawing/2014/main" id="{07211250-FD5A-8932-F68F-9ED8F2980E8E}"/>
                  </a:ext>
                </a:extLst>
              </xdr:cNvPr>
              <xdr:cNvSpPr txBox="1"/>
            </xdr:nvSpPr>
            <xdr:spPr>
              <a:xfrm>
                <a:off x="4933951" y="9096043"/>
                <a:ext cx="1965652" cy="209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700">
                    <a:latin typeface="ＭＳ ゴシック" panose="020B0609070205080204" pitchFamily="49" charset="-128"/>
                    <a:ea typeface="ＭＳ ゴシック" panose="020B0609070205080204" pitchFamily="49" charset="-128"/>
                  </a:rPr>
                  <a:t>※</a:t>
                </a:r>
                <a:r>
                  <a:rPr kumimoji="1" lang="ja-JP" altLang="en-US" sz="700">
                    <a:latin typeface="ＭＳ ゴシック" panose="020B0609070205080204" pitchFamily="49" charset="-128"/>
                    <a:ea typeface="ＭＳ ゴシック" panose="020B0609070205080204" pitchFamily="49" charset="-128"/>
                  </a:rPr>
                  <a:t>土日祝日・お盆・年末年始を除く。</a:t>
                </a:r>
              </a:p>
            </xdr:txBody>
          </xdr:sp>
        </xdr:grpSp>
        <xdr:sp macro="" textlink="">
          <xdr:nvSpPr>
            <xdr:cNvPr id="14" name="左大かっこ 13">
              <a:extLst>
                <a:ext uri="{FF2B5EF4-FFF2-40B4-BE49-F238E27FC236}">
                  <a16:creationId xmlns:a16="http://schemas.microsoft.com/office/drawing/2014/main" id="{6DB40964-08A7-A23B-2E9E-CCE339AD07F7}"/>
                </a:ext>
              </a:extLst>
            </xdr:cNvPr>
            <xdr:cNvSpPr/>
          </xdr:nvSpPr>
          <xdr:spPr>
            <a:xfrm>
              <a:off x="4989915" y="8515349"/>
              <a:ext cx="76200" cy="54292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sp macro="" textlink="">
        <xdr:nvSpPr>
          <xdr:cNvPr id="12" name="左大かっこ 11">
            <a:extLst>
              <a:ext uri="{FF2B5EF4-FFF2-40B4-BE49-F238E27FC236}">
                <a16:creationId xmlns:a16="http://schemas.microsoft.com/office/drawing/2014/main" id="{555BE4DE-FCD1-A8FA-B0FF-4F3201261CEE}"/>
              </a:ext>
            </a:extLst>
          </xdr:cNvPr>
          <xdr:cNvSpPr/>
        </xdr:nvSpPr>
        <xdr:spPr>
          <a:xfrm flipH="1">
            <a:off x="8909191" y="8416382"/>
            <a:ext cx="76200" cy="54623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grpSp>
    <xdr:clientData/>
  </xdr:twoCellAnchor>
  <xdr:twoCellAnchor>
    <xdr:from>
      <xdr:col>7</xdr:col>
      <xdr:colOff>400050</xdr:colOff>
      <xdr:row>53</xdr:row>
      <xdr:rowOff>133350</xdr:rowOff>
    </xdr:from>
    <xdr:to>
      <xdr:col>11</xdr:col>
      <xdr:colOff>9525</xdr:colOff>
      <xdr:row>55</xdr:row>
      <xdr:rowOff>38100</xdr:rowOff>
    </xdr:to>
    <xdr:sp macro="" textlink="">
      <xdr:nvSpPr>
        <xdr:cNvPr id="17" name="テキスト ボックス 16">
          <a:extLst>
            <a:ext uri="{FF2B5EF4-FFF2-40B4-BE49-F238E27FC236}">
              <a16:creationId xmlns:a16="http://schemas.microsoft.com/office/drawing/2014/main" id="{125ECF86-B824-4075-8B9A-100856EE30C5}"/>
            </a:ext>
          </a:extLst>
        </xdr:cNvPr>
        <xdr:cNvSpPr txBox="1"/>
      </xdr:nvSpPr>
      <xdr:spPr>
        <a:xfrm>
          <a:off x="3587750" y="8166100"/>
          <a:ext cx="358775"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t>備考</a:t>
          </a:r>
        </a:p>
      </xdr:txBody>
    </xdr:sp>
    <xdr:clientData/>
  </xdr:twoCellAnchor>
  <xdr:twoCellAnchor>
    <xdr:from>
      <xdr:col>15</xdr:col>
      <xdr:colOff>71201</xdr:colOff>
      <xdr:row>6</xdr:row>
      <xdr:rowOff>171450</xdr:rowOff>
    </xdr:from>
    <xdr:to>
      <xdr:col>20</xdr:col>
      <xdr:colOff>89648</xdr:colOff>
      <xdr:row>18</xdr:row>
      <xdr:rowOff>16566</xdr:rowOff>
    </xdr:to>
    <xdr:sp macro="" textlink="">
      <xdr:nvSpPr>
        <xdr:cNvPr id="18" name="角丸四角形吹き出し 23">
          <a:extLst>
            <a:ext uri="{FF2B5EF4-FFF2-40B4-BE49-F238E27FC236}">
              <a16:creationId xmlns:a16="http://schemas.microsoft.com/office/drawing/2014/main" id="{8F72C637-2BFA-4ED9-B378-AC1180AA352D}"/>
            </a:ext>
          </a:extLst>
        </xdr:cNvPr>
        <xdr:cNvSpPr/>
      </xdr:nvSpPr>
      <xdr:spPr>
        <a:xfrm>
          <a:off x="5779851" y="996950"/>
          <a:ext cx="1561497" cy="1883466"/>
        </a:xfrm>
        <a:custGeom>
          <a:avLst/>
          <a:gdLst>
            <a:gd name="connsiteX0" fmla="*/ 0 w 1704974"/>
            <a:gd name="connsiteY0" fmla="*/ 250899 h 1505365"/>
            <a:gd name="connsiteX1" fmla="*/ 250899 w 1704974"/>
            <a:gd name="connsiteY1" fmla="*/ 0 h 1505365"/>
            <a:gd name="connsiteX2" fmla="*/ 994568 w 1704974"/>
            <a:gd name="connsiteY2" fmla="*/ 0 h 1505365"/>
            <a:gd name="connsiteX3" fmla="*/ 994568 w 1704974"/>
            <a:gd name="connsiteY3" fmla="*/ 0 h 1505365"/>
            <a:gd name="connsiteX4" fmla="*/ 1420812 w 1704974"/>
            <a:gd name="connsiteY4" fmla="*/ 0 h 1505365"/>
            <a:gd name="connsiteX5" fmla="*/ 1454075 w 1704974"/>
            <a:gd name="connsiteY5" fmla="*/ 0 h 1505365"/>
            <a:gd name="connsiteX6" fmla="*/ 1704974 w 1704974"/>
            <a:gd name="connsiteY6" fmla="*/ 250899 h 1505365"/>
            <a:gd name="connsiteX7" fmla="*/ 1704974 w 1704974"/>
            <a:gd name="connsiteY7" fmla="*/ 878130 h 1505365"/>
            <a:gd name="connsiteX8" fmla="*/ 1704974 w 1704974"/>
            <a:gd name="connsiteY8" fmla="*/ 878130 h 1505365"/>
            <a:gd name="connsiteX9" fmla="*/ 1704974 w 1704974"/>
            <a:gd name="connsiteY9" fmla="*/ 1254471 h 1505365"/>
            <a:gd name="connsiteX10" fmla="*/ 1704974 w 1704974"/>
            <a:gd name="connsiteY10" fmla="*/ 1254466 h 1505365"/>
            <a:gd name="connsiteX11" fmla="*/ 1454075 w 1704974"/>
            <a:gd name="connsiteY11" fmla="*/ 1505365 h 1505365"/>
            <a:gd name="connsiteX12" fmla="*/ 1420812 w 1704974"/>
            <a:gd name="connsiteY12" fmla="*/ 1505365 h 1505365"/>
            <a:gd name="connsiteX13" fmla="*/ 1379938 w 1704974"/>
            <a:gd name="connsiteY13" fmla="*/ 1601513 h 1505365"/>
            <a:gd name="connsiteX14" fmla="*/ 994568 w 1704974"/>
            <a:gd name="connsiteY14" fmla="*/ 1505365 h 1505365"/>
            <a:gd name="connsiteX15" fmla="*/ 250899 w 1704974"/>
            <a:gd name="connsiteY15" fmla="*/ 1505365 h 1505365"/>
            <a:gd name="connsiteX16" fmla="*/ 0 w 1704974"/>
            <a:gd name="connsiteY16" fmla="*/ 1254466 h 1505365"/>
            <a:gd name="connsiteX17" fmla="*/ 0 w 1704974"/>
            <a:gd name="connsiteY17" fmla="*/ 1254471 h 1505365"/>
            <a:gd name="connsiteX18" fmla="*/ 0 w 1704974"/>
            <a:gd name="connsiteY18" fmla="*/ 878130 h 1505365"/>
            <a:gd name="connsiteX19" fmla="*/ 0 w 1704974"/>
            <a:gd name="connsiteY19" fmla="*/ 878130 h 1505365"/>
            <a:gd name="connsiteX20" fmla="*/ 0 w 1704974"/>
            <a:gd name="connsiteY20" fmla="*/ 250899 h 1505365"/>
            <a:gd name="connsiteX0" fmla="*/ 0 w 1704974"/>
            <a:gd name="connsiteY0" fmla="*/ 250899 h 1601513"/>
            <a:gd name="connsiteX1" fmla="*/ 250899 w 1704974"/>
            <a:gd name="connsiteY1" fmla="*/ 0 h 1601513"/>
            <a:gd name="connsiteX2" fmla="*/ 994568 w 1704974"/>
            <a:gd name="connsiteY2" fmla="*/ 0 h 1601513"/>
            <a:gd name="connsiteX3" fmla="*/ 994568 w 1704974"/>
            <a:gd name="connsiteY3" fmla="*/ 0 h 1601513"/>
            <a:gd name="connsiteX4" fmla="*/ 1420812 w 1704974"/>
            <a:gd name="connsiteY4" fmla="*/ 0 h 1601513"/>
            <a:gd name="connsiteX5" fmla="*/ 1454075 w 1704974"/>
            <a:gd name="connsiteY5" fmla="*/ 0 h 1601513"/>
            <a:gd name="connsiteX6" fmla="*/ 1704974 w 1704974"/>
            <a:gd name="connsiteY6" fmla="*/ 250899 h 1601513"/>
            <a:gd name="connsiteX7" fmla="*/ 1704974 w 1704974"/>
            <a:gd name="connsiteY7" fmla="*/ 878130 h 1601513"/>
            <a:gd name="connsiteX8" fmla="*/ 1704974 w 1704974"/>
            <a:gd name="connsiteY8" fmla="*/ 878130 h 1601513"/>
            <a:gd name="connsiteX9" fmla="*/ 1704974 w 1704974"/>
            <a:gd name="connsiteY9" fmla="*/ 1254471 h 1601513"/>
            <a:gd name="connsiteX10" fmla="*/ 1704974 w 1704974"/>
            <a:gd name="connsiteY10" fmla="*/ 1254466 h 1601513"/>
            <a:gd name="connsiteX11" fmla="*/ 1454075 w 1704974"/>
            <a:gd name="connsiteY11" fmla="*/ 1505365 h 1601513"/>
            <a:gd name="connsiteX12" fmla="*/ 1344612 w 1704974"/>
            <a:gd name="connsiteY12" fmla="*/ 1509175 h 1601513"/>
            <a:gd name="connsiteX13" fmla="*/ 1379938 w 1704974"/>
            <a:gd name="connsiteY13" fmla="*/ 1601513 h 1601513"/>
            <a:gd name="connsiteX14" fmla="*/ 994568 w 1704974"/>
            <a:gd name="connsiteY14" fmla="*/ 1505365 h 1601513"/>
            <a:gd name="connsiteX15" fmla="*/ 250899 w 1704974"/>
            <a:gd name="connsiteY15" fmla="*/ 1505365 h 1601513"/>
            <a:gd name="connsiteX16" fmla="*/ 0 w 1704974"/>
            <a:gd name="connsiteY16" fmla="*/ 1254466 h 1601513"/>
            <a:gd name="connsiteX17" fmla="*/ 0 w 1704974"/>
            <a:gd name="connsiteY17" fmla="*/ 1254471 h 1601513"/>
            <a:gd name="connsiteX18" fmla="*/ 0 w 1704974"/>
            <a:gd name="connsiteY18" fmla="*/ 878130 h 1601513"/>
            <a:gd name="connsiteX19" fmla="*/ 0 w 1704974"/>
            <a:gd name="connsiteY19" fmla="*/ 878130 h 1601513"/>
            <a:gd name="connsiteX20" fmla="*/ 0 w 1704974"/>
            <a:gd name="connsiteY20" fmla="*/ 250899 h 1601513"/>
            <a:gd name="connsiteX0" fmla="*/ 0 w 1704974"/>
            <a:gd name="connsiteY0" fmla="*/ 250899 h 1601513"/>
            <a:gd name="connsiteX1" fmla="*/ 250899 w 1704974"/>
            <a:gd name="connsiteY1" fmla="*/ 0 h 1601513"/>
            <a:gd name="connsiteX2" fmla="*/ 994568 w 1704974"/>
            <a:gd name="connsiteY2" fmla="*/ 0 h 1601513"/>
            <a:gd name="connsiteX3" fmla="*/ 994568 w 1704974"/>
            <a:gd name="connsiteY3" fmla="*/ 0 h 1601513"/>
            <a:gd name="connsiteX4" fmla="*/ 1420812 w 1704974"/>
            <a:gd name="connsiteY4" fmla="*/ 0 h 1601513"/>
            <a:gd name="connsiteX5" fmla="*/ 1454075 w 1704974"/>
            <a:gd name="connsiteY5" fmla="*/ 0 h 1601513"/>
            <a:gd name="connsiteX6" fmla="*/ 1704974 w 1704974"/>
            <a:gd name="connsiteY6" fmla="*/ 250899 h 1601513"/>
            <a:gd name="connsiteX7" fmla="*/ 1704974 w 1704974"/>
            <a:gd name="connsiteY7" fmla="*/ 878130 h 1601513"/>
            <a:gd name="connsiteX8" fmla="*/ 1704974 w 1704974"/>
            <a:gd name="connsiteY8" fmla="*/ 878130 h 1601513"/>
            <a:gd name="connsiteX9" fmla="*/ 1704974 w 1704974"/>
            <a:gd name="connsiteY9" fmla="*/ 1254471 h 1601513"/>
            <a:gd name="connsiteX10" fmla="*/ 1704974 w 1704974"/>
            <a:gd name="connsiteY10" fmla="*/ 1254466 h 1601513"/>
            <a:gd name="connsiteX11" fmla="*/ 1454075 w 1704974"/>
            <a:gd name="connsiteY11" fmla="*/ 1505365 h 1601513"/>
            <a:gd name="connsiteX12" fmla="*/ 1344612 w 1704974"/>
            <a:gd name="connsiteY12" fmla="*/ 1509175 h 1601513"/>
            <a:gd name="connsiteX13" fmla="*/ 1379938 w 1704974"/>
            <a:gd name="connsiteY13" fmla="*/ 1601513 h 1601513"/>
            <a:gd name="connsiteX14" fmla="*/ 994568 w 1704974"/>
            <a:gd name="connsiteY14" fmla="*/ 1505365 h 1601513"/>
            <a:gd name="connsiteX15" fmla="*/ 250899 w 1704974"/>
            <a:gd name="connsiteY15" fmla="*/ 1505365 h 1601513"/>
            <a:gd name="connsiteX16" fmla="*/ 0 w 1704974"/>
            <a:gd name="connsiteY16" fmla="*/ 1254466 h 1601513"/>
            <a:gd name="connsiteX17" fmla="*/ 0 w 1704974"/>
            <a:gd name="connsiteY17" fmla="*/ 1254471 h 1601513"/>
            <a:gd name="connsiteX18" fmla="*/ 0 w 1704974"/>
            <a:gd name="connsiteY18" fmla="*/ 878130 h 1601513"/>
            <a:gd name="connsiteX19" fmla="*/ 0 w 1704974"/>
            <a:gd name="connsiteY19" fmla="*/ 878130 h 1601513"/>
            <a:gd name="connsiteX20" fmla="*/ 0 w 1704974"/>
            <a:gd name="connsiteY20" fmla="*/ 250899 h 1601513"/>
            <a:gd name="connsiteX0" fmla="*/ 0 w 1704974"/>
            <a:gd name="connsiteY0" fmla="*/ 250899 h 1601513"/>
            <a:gd name="connsiteX1" fmla="*/ 250899 w 1704974"/>
            <a:gd name="connsiteY1" fmla="*/ 0 h 1601513"/>
            <a:gd name="connsiteX2" fmla="*/ 994568 w 1704974"/>
            <a:gd name="connsiteY2" fmla="*/ 0 h 1601513"/>
            <a:gd name="connsiteX3" fmla="*/ 994568 w 1704974"/>
            <a:gd name="connsiteY3" fmla="*/ 0 h 1601513"/>
            <a:gd name="connsiteX4" fmla="*/ 1420812 w 1704974"/>
            <a:gd name="connsiteY4" fmla="*/ 0 h 1601513"/>
            <a:gd name="connsiteX5" fmla="*/ 1454075 w 1704974"/>
            <a:gd name="connsiteY5" fmla="*/ 0 h 1601513"/>
            <a:gd name="connsiteX6" fmla="*/ 1704974 w 1704974"/>
            <a:gd name="connsiteY6" fmla="*/ 250899 h 1601513"/>
            <a:gd name="connsiteX7" fmla="*/ 1704974 w 1704974"/>
            <a:gd name="connsiteY7" fmla="*/ 878130 h 1601513"/>
            <a:gd name="connsiteX8" fmla="*/ 1704974 w 1704974"/>
            <a:gd name="connsiteY8" fmla="*/ 878130 h 1601513"/>
            <a:gd name="connsiteX9" fmla="*/ 1704974 w 1704974"/>
            <a:gd name="connsiteY9" fmla="*/ 1254471 h 1601513"/>
            <a:gd name="connsiteX10" fmla="*/ 1704974 w 1704974"/>
            <a:gd name="connsiteY10" fmla="*/ 1254466 h 1601513"/>
            <a:gd name="connsiteX11" fmla="*/ 1454075 w 1704974"/>
            <a:gd name="connsiteY11" fmla="*/ 1505365 h 1601513"/>
            <a:gd name="connsiteX12" fmla="*/ 1329372 w 1704974"/>
            <a:gd name="connsiteY12" fmla="*/ 1505365 h 1601513"/>
            <a:gd name="connsiteX13" fmla="*/ 1379938 w 1704974"/>
            <a:gd name="connsiteY13" fmla="*/ 1601513 h 1601513"/>
            <a:gd name="connsiteX14" fmla="*/ 994568 w 1704974"/>
            <a:gd name="connsiteY14" fmla="*/ 1505365 h 1601513"/>
            <a:gd name="connsiteX15" fmla="*/ 250899 w 1704974"/>
            <a:gd name="connsiteY15" fmla="*/ 1505365 h 1601513"/>
            <a:gd name="connsiteX16" fmla="*/ 0 w 1704974"/>
            <a:gd name="connsiteY16" fmla="*/ 1254466 h 1601513"/>
            <a:gd name="connsiteX17" fmla="*/ 0 w 1704974"/>
            <a:gd name="connsiteY17" fmla="*/ 1254471 h 1601513"/>
            <a:gd name="connsiteX18" fmla="*/ 0 w 1704974"/>
            <a:gd name="connsiteY18" fmla="*/ 878130 h 1601513"/>
            <a:gd name="connsiteX19" fmla="*/ 0 w 1704974"/>
            <a:gd name="connsiteY19" fmla="*/ 878130 h 1601513"/>
            <a:gd name="connsiteX20" fmla="*/ 0 w 1704974"/>
            <a:gd name="connsiteY20" fmla="*/ 250899 h 1601513"/>
            <a:gd name="connsiteX0" fmla="*/ 0 w 1704974"/>
            <a:gd name="connsiteY0" fmla="*/ 250899 h 1601513"/>
            <a:gd name="connsiteX1" fmla="*/ 250899 w 1704974"/>
            <a:gd name="connsiteY1" fmla="*/ 0 h 1601513"/>
            <a:gd name="connsiteX2" fmla="*/ 994568 w 1704974"/>
            <a:gd name="connsiteY2" fmla="*/ 0 h 1601513"/>
            <a:gd name="connsiteX3" fmla="*/ 994568 w 1704974"/>
            <a:gd name="connsiteY3" fmla="*/ 0 h 1601513"/>
            <a:gd name="connsiteX4" fmla="*/ 1420812 w 1704974"/>
            <a:gd name="connsiteY4" fmla="*/ 0 h 1601513"/>
            <a:gd name="connsiteX5" fmla="*/ 1454075 w 1704974"/>
            <a:gd name="connsiteY5" fmla="*/ 0 h 1601513"/>
            <a:gd name="connsiteX6" fmla="*/ 1704974 w 1704974"/>
            <a:gd name="connsiteY6" fmla="*/ 250899 h 1601513"/>
            <a:gd name="connsiteX7" fmla="*/ 1704974 w 1704974"/>
            <a:gd name="connsiteY7" fmla="*/ 878130 h 1601513"/>
            <a:gd name="connsiteX8" fmla="*/ 1704974 w 1704974"/>
            <a:gd name="connsiteY8" fmla="*/ 878130 h 1601513"/>
            <a:gd name="connsiteX9" fmla="*/ 1704974 w 1704974"/>
            <a:gd name="connsiteY9" fmla="*/ 1254471 h 1601513"/>
            <a:gd name="connsiteX10" fmla="*/ 1704974 w 1704974"/>
            <a:gd name="connsiteY10" fmla="*/ 1254466 h 1601513"/>
            <a:gd name="connsiteX11" fmla="*/ 1454075 w 1704974"/>
            <a:gd name="connsiteY11" fmla="*/ 1505365 h 1601513"/>
            <a:gd name="connsiteX12" fmla="*/ 1329372 w 1704974"/>
            <a:gd name="connsiteY12" fmla="*/ 1505365 h 1601513"/>
            <a:gd name="connsiteX13" fmla="*/ 1379938 w 1704974"/>
            <a:gd name="connsiteY13" fmla="*/ 1601513 h 1601513"/>
            <a:gd name="connsiteX14" fmla="*/ 994568 w 1704974"/>
            <a:gd name="connsiteY14" fmla="*/ 1505365 h 1601513"/>
            <a:gd name="connsiteX15" fmla="*/ 250899 w 1704974"/>
            <a:gd name="connsiteY15" fmla="*/ 1505365 h 1601513"/>
            <a:gd name="connsiteX16" fmla="*/ 0 w 1704974"/>
            <a:gd name="connsiteY16" fmla="*/ 1254466 h 1601513"/>
            <a:gd name="connsiteX17" fmla="*/ 0 w 1704974"/>
            <a:gd name="connsiteY17" fmla="*/ 1254471 h 1601513"/>
            <a:gd name="connsiteX18" fmla="*/ 0 w 1704974"/>
            <a:gd name="connsiteY18" fmla="*/ 878130 h 1601513"/>
            <a:gd name="connsiteX19" fmla="*/ 0 w 1704974"/>
            <a:gd name="connsiteY19" fmla="*/ 878130 h 1601513"/>
            <a:gd name="connsiteX20" fmla="*/ 0 w 1704974"/>
            <a:gd name="connsiteY20" fmla="*/ 250899 h 1601513"/>
            <a:gd name="connsiteX0" fmla="*/ 0 w 1704974"/>
            <a:gd name="connsiteY0" fmla="*/ 250899 h 1612943"/>
            <a:gd name="connsiteX1" fmla="*/ 250899 w 1704974"/>
            <a:gd name="connsiteY1" fmla="*/ 0 h 1612943"/>
            <a:gd name="connsiteX2" fmla="*/ 994568 w 1704974"/>
            <a:gd name="connsiteY2" fmla="*/ 0 h 1612943"/>
            <a:gd name="connsiteX3" fmla="*/ 994568 w 1704974"/>
            <a:gd name="connsiteY3" fmla="*/ 0 h 1612943"/>
            <a:gd name="connsiteX4" fmla="*/ 1420812 w 1704974"/>
            <a:gd name="connsiteY4" fmla="*/ 0 h 1612943"/>
            <a:gd name="connsiteX5" fmla="*/ 1454075 w 1704974"/>
            <a:gd name="connsiteY5" fmla="*/ 0 h 1612943"/>
            <a:gd name="connsiteX6" fmla="*/ 1704974 w 1704974"/>
            <a:gd name="connsiteY6" fmla="*/ 250899 h 1612943"/>
            <a:gd name="connsiteX7" fmla="*/ 1704974 w 1704974"/>
            <a:gd name="connsiteY7" fmla="*/ 878130 h 1612943"/>
            <a:gd name="connsiteX8" fmla="*/ 1704974 w 1704974"/>
            <a:gd name="connsiteY8" fmla="*/ 878130 h 1612943"/>
            <a:gd name="connsiteX9" fmla="*/ 1704974 w 1704974"/>
            <a:gd name="connsiteY9" fmla="*/ 1254471 h 1612943"/>
            <a:gd name="connsiteX10" fmla="*/ 1704974 w 1704974"/>
            <a:gd name="connsiteY10" fmla="*/ 1254466 h 1612943"/>
            <a:gd name="connsiteX11" fmla="*/ 1454075 w 1704974"/>
            <a:gd name="connsiteY11" fmla="*/ 1505365 h 1612943"/>
            <a:gd name="connsiteX12" fmla="*/ 1329372 w 1704974"/>
            <a:gd name="connsiteY12" fmla="*/ 1505365 h 1612943"/>
            <a:gd name="connsiteX13" fmla="*/ 1315168 w 1704974"/>
            <a:gd name="connsiteY13" fmla="*/ 1612943 h 1612943"/>
            <a:gd name="connsiteX14" fmla="*/ 994568 w 1704974"/>
            <a:gd name="connsiteY14" fmla="*/ 1505365 h 1612943"/>
            <a:gd name="connsiteX15" fmla="*/ 250899 w 1704974"/>
            <a:gd name="connsiteY15" fmla="*/ 1505365 h 1612943"/>
            <a:gd name="connsiteX16" fmla="*/ 0 w 1704974"/>
            <a:gd name="connsiteY16" fmla="*/ 1254466 h 1612943"/>
            <a:gd name="connsiteX17" fmla="*/ 0 w 1704974"/>
            <a:gd name="connsiteY17" fmla="*/ 1254471 h 1612943"/>
            <a:gd name="connsiteX18" fmla="*/ 0 w 1704974"/>
            <a:gd name="connsiteY18" fmla="*/ 878130 h 1612943"/>
            <a:gd name="connsiteX19" fmla="*/ 0 w 1704974"/>
            <a:gd name="connsiteY19" fmla="*/ 878130 h 1612943"/>
            <a:gd name="connsiteX20" fmla="*/ 0 w 1704974"/>
            <a:gd name="connsiteY20" fmla="*/ 250899 h 1612943"/>
            <a:gd name="connsiteX0" fmla="*/ 0 w 1704974"/>
            <a:gd name="connsiteY0" fmla="*/ 250899 h 1613172"/>
            <a:gd name="connsiteX1" fmla="*/ 250899 w 1704974"/>
            <a:gd name="connsiteY1" fmla="*/ 0 h 1613172"/>
            <a:gd name="connsiteX2" fmla="*/ 994568 w 1704974"/>
            <a:gd name="connsiteY2" fmla="*/ 0 h 1613172"/>
            <a:gd name="connsiteX3" fmla="*/ 994568 w 1704974"/>
            <a:gd name="connsiteY3" fmla="*/ 0 h 1613172"/>
            <a:gd name="connsiteX4" fmla="*/ 1420812 w 1704974"/>
            <a:gd name="connsiteY4" fmla="*/ 0 h 1613172"/>
            <a:gd name="connsiteX5" fmla="*/ 1454075 w 1704974"/>
            <a:gd name="connsiteY5" fmla="*/ 0 h 1613172"/>
            <a:gd name="connsiteX6" fmla="*/ 1704974 w 1704974"/>
            <a:gd name="connsiteY6" fmla="*/ 250899 h 1613172"/>
            <a:gd name="connsiteX7" fmla="*/ 1704974 w 1704974"/>
            <a:gd name="connsiteY7" fmla="*/ 878130 h 1613172"/>
            <a:gd name="connsiteX8" fmla="*/ 1704974 w 1704974"/>
            <a:gd name="connsiteY8" fmla="*/ 878130 h 1613172"/>
            <a:gd name="connsiteX9" fmla="*/ 1704974 w 1704974"/>
            <a:gd name="connsiteY9" fmla="*/ 1254471 h 1613172"/>
            <a:gd name="connsiteX10" fmla="*/ 1704974 w 1704974"/>
            <a:gd name="connsiteY10" fmla="*/ 1254466 h 1613172"/>
            <a:gd name="connsiteX11" fmla="*/ 1454075 w 1704974"/>
            <a:gd name="connsiteY11" fmla="*/ 1505365 h 1613172"/>
            <a:gd name="connsiteX12" fmla="*/ 1329372 w 1704974"/>
            <a:gd name="connsiteY12" fmla="*/ 1505365 h 1613172"/>
            <a:gd name="connsiteX13" fmla="*/ 1315168 w 1704974"/>
            <a:gd name="connsiteY13" fmla="*/ 1612943 h 1613172"/>
            <a:gd name="connsiteX14" fmla="*/ 994568 w 1704974"/>
            <a:gd name="connsiteY14" fmla="*/ 1505365 h 1613172"/>
            <a:gd name="connsiteX15" fmla="*/ 250899 w 1704974"/>
            <a:gd name="connsiteY15" fmla="*/ 1505365 h 1613172"/>
            <a:gd name="connsiteX16" fmla="*/ 0 w 1704974"/>
            <a:gd name="connsiteY16" fmla="*/ 1254466 h 1613172"/>
            <a:gd name="connsiteX17" fmla="*/ 0 w 1704974"/>
            <a:gd name="connsiteY17" fmla="*/ 1254471 h 1613172"/>
            <a:gd name="connsiteX18" fmla="*/ 0 w 1704974"/>
            <a:gd name="connsiteY18" fmla="*/ 878130 h 1613172"/>
            <a:gd name="connsiteX19" fmla="*/ 0 w 1704974"/>
            <a:gd name="connsiteY19" fmla="*/ 878130 h 1613172"/>
            <a:gd name="connsiteX20" fmla="*/ 0 w 1704974"/>
            <a:gd name="connsiteY20" fmla="*/ 250899 h 1613172"/>
            <a:gd name="connsiteX0" fmla="*/ 0 w 1704974"/>
            <a:gd name="connsiteY0" fmla="*/ 250899 h 1613172"/>
            <a:gd name="connsiteX1" fmla="*/ 250899 w 1704974"/>
            <a:gd name="connsiteY1" fmla="*/ 0 h 1613172"/>
            <a:gd name="connsiteX2" fmla="*/ 994568 w 1704974"/>
            <a:gd name="connsiteY2" fmla="*/ 0 h 1613172"/>
            <a:gd name="connsiteX3" fmla="*/ 994568 w 1704974"/>
            <a:gd name="connsiteY3" fmla="*/ 0 h 1613172"/>
            <a:gd name="connsiteX4" fmla="*/ 1420812 w 1704974"/>
            <a:gd name="connsiteY4" fmla="*/ 0 h 1613172"/>
            <a:gd name="connsiteX5" fmla="*/ 1454075 w 1704974"/>
            <a:gd name="connsiteY5" fmla="*/ 0 h 1613172"/>
            <a:gd name="connsiteX6" fmla="*/ 1704974 w 1704974"/>
            <a:gd name="connsiteY6" fmla="*/ 250899 h 1613172"/>
            <a:gd name="connsiteX7" fmla="*/ 1704974 w 1704974"/>
            <a:gd name="connsiteY7" fmla="*/ 878130 h 1613172"/>
            <a:gd name="connsiteX8" fmla="*/ 1704974 w 1704974"/>
            <a:gd name="connsiteY8" fmla="*/ 878130 h 1613172"/>
            <a:gd name="connsiteX9" fmla="*/ 1704974 w 1704974"/>
            <a:gd name="connsiteY9" fmla="*/ 1254471 h 1613172"/>
            <a:gd name="connsiteX10" fmla="*/ 1704974 w 1704974"/>
            <a:gd name="connsiteY10" fmla="*/ 1254466 h 1613172"/>
            <a:gd name="connsiteX11" fmla="*/ 1454075 w 1704974"/>
            <a:gd name="connsiteY11" fmla="*/ 1505365 h 1613172"/>
            <a:gd name="connsiteX12" fmla="*/ 1329372 w 1704974"/>
            <a:gd name="connsiteY12" fmla="*/ 1505365 h 1613172"/>
            <a:gd name="connsiteX13" fmla="*/ 1315168 w 1704974"/>
            <a:gd name="connsiteY13" fmla="*/ 1612943 h 1613172"/>
            <a:gd name="connsiteX14" fmla="*/ 994568 w 1704974"/>
            <a:gd name="connsiteY14" fmla="*/ 1505365 h 1613172"/>
            <a:gd name="connsiteX15" fmla="*/ 250899 w 1704974"/>
            <a:gd name="connsiteY15" fmla="*/ 1505365 h 1613172"/>
            <a:gd name="connsiteX16" fmla="*/ 0 w 1704974"/>
            <a:gd name="connsiteY16" fmla="*/ 1254466 h 1613172"/>
            <a:gd name="connsiteX17" fmla="*/ 0 w 1704974"/>
            <a:gd name="connsiteY17" fmla="*/ 1254471 h 1613172"/>
            <a:gd name="connsiteX18" fmla="*/ 0 w 1704974"/>
            <a:gd name="connsiteY18" fmla="*/ 878130 h 1613172"/>
            <a:gd name="connsiteX19" fmla="*/ 0 w 1704974"/>
            <a:gd name="connsiteY19" fmla="*/ 878130 h 1613172"/>
            <a:gd name="connsiteX20" fmla="*/ 0 w 1704974"/>
            <a:gd name="connsiteY20" fmla="*/ 250899 h 1613172"/>
            <a:gd name="connsiteX0" fmla="*/ 0 w 1704974"/>
            <a:gd name="connsiteY0" fmla="*/ 250899 h 1613520"/>
            <a:gd name="connsiteX1" fmla="*/ 250899 w 1704974"/>
            <a:gd name="connsiteY1" fmla="*/ 0 h 1613520"/>
            <a:gd name="connsiteX2" fmla="*/ 994568 w 1704974"/>
            <a:gd name="connsiteY2" fmla="*/ 0 h 1613520"/>
            <a:gd name="connsiteX3" fmla="*/ 994568 w 1704974"/>
            <a:gd name="connsiteY3" fmla="*/ 0 h 1613520"/>
            <a:gd name="connsiteX4" fmla="*/ 1420812 w 1704974"/>
            <a:gd name="connsiteY4" fmla="*/ 0 h 1613520"/>
            <a:gd name="connsiteX5" fmla="*/ 1454075 w 1704974"/>
            <a:gd name="connsiteY5" fmla="*/ 0 h 1613520"/>
            <a:gd name="connsiteX6" fmla="*/ 1704974 w 1704974"/>
            <a:gd name="connsiteY6" fmla="*/ 250899 h 1613520"/>
            <a:gd name="connsiteX7" fmla="*/ 1704974 w 1704974"/>
            <a:gd name="connsiteY7" fmla="*/ 878130 h 1613520"/>
            <a:gd name="connsiteX8" fmla="*/ 1704974 w 1704974"/>
            <a:gd name="connsiteY8" fmla="*/ 878130 h 1613520"/>
            <a:gd name="connsiteX9" fmla="*/ 1704974 w 1704974"/>
            <a:gd name="connsiteY9" fmla="*/ 1254471 h 1613520"/>
            <a:gd name="connsiteX10" fmla="*/ 1704974 w 1704974"/>
            <a:gd name="connsiteY10" fmla="*/ 1254466 h 1613520"/>
            <a:gd name="connsiteX11" fmla="*/ 1454075 w 1704974"/>
            <a:gd name="connsiteY11" fmla="*/ 1505365 h 1613520"/>
            <a:gd name="connsiteX12" fmla="*/ 1329372 w 1704974"/>
            <a:gd name="connsiteY12" fmla="*/ 1505365 h 1613520"/>
            <a:gd name="connsiteX13" fmla="*/ 1315168 w 1704974"/>
            <a:gd name="connsiteY13" fmla="*/ 1612943 h 1613520"/>
            <a:gd name="connsiteX14" fmla="*/ 994568 w 1704974"/>
            <a:gd name="connsiteY14" fmla="*/ 1505365 h 1613520"/>
            <a:gd name="connsiteX15" fmla="*/ 250899 w 1704974"/>
            <a:gd name="connsiteY15" fmla="*/ 1505365 h 1613520"/>
            <a:gd name="connsiteX16" fmla="*/ 0 w 1704974"/>
            <a:gd name="connsiteY16" fmla="*/ 1254466 h 1613520"/>
            <a:gd name="connsiteX17" fmla="*/ 0 w 1704974"/>
            <a:gd name="connsiteY17" fmla="*/ 1254471 h 1613520"/>
            <a:gd name="connsiteX18" fmla="*/ 0 w 1704974"/>
            <a:gd name="connsiteY18" fmla="*/ 878130 h 1613520"/>
            <a:gd name="connsiteX19" fmla="*/ 0 w 1704974"/>
            <a:gd name="connsiteY19" fmla="*/ 878130 h 1613520"/>
            <a:gd name="connsiteX20" fmla="*/ 0 w 1704974"/>
            <a:gd name="connsiteY20" fmla="*/ 250899 h 1613520"/>
            <a:gd name="connsiteX0" fmla="*/ 0 w 1704974"/>
            <a:gd name="connsiteY0" fmla="*/ 250899 h 1612976"/>
            <a:gd name="connsiteX1" fmla="*/ 250899 w 1704974"/>
            <a:gd name="connsiteY1" fmla="*/ 0 h 1612976"/>
            <a:gd name="connsiteX2" fmla="*/ 994568 w 1704974"/>
            <a:gd name="connsiteY2" fmla="*/ 0 h 1612976"/>
            <a:gd name="connsiteX3" fmla="*/ 994568 w 1704974"/>
            <a:gd name="connsiteY3" fmla="*/ 0 h 1612976"/>
            <a:gd name="connsiteX4" fmla="*/ 1420812 w 1704974"/>
            <a:gd name="connsiteY4" fmla="*/ 0 h 1612976"/>
            <a:gd name="connsiteX5" fmla="*/ 1454075 w 1704974"/>
            <a:gd name="connsiteY5" fmla="*/ 0 h 1612976"/>
            <a:gd name="connsiteX6" fmla="*/ 1704974 w 1704974"/>
            <a:gd name="connsiteY6" fmla="*/ 250899 h 1612976"/>
            <a:gd name="connsiteX7" fmla="*/ 1704974 w 1704974"/>
            <a:gd name="connsiteY7" fmla="*/ 878130 h 1612976"/>
            <a:gd name="connsiteX8" fmla="*/ 1704974 w 1704974"/>
            <a:gd name="connsiteY8" fmla="*/ 878130 h 1612976"/>
            <a:gd name="connsiteX9" fmla="*/ 1704974 w 1704974"/>
            <a:gd name="connsiteY9" fmla="*/ 1254471 h 1612976"/>
            <a:gd name="connsiteX10" fmla="*/ 1704974 w 1704974"/>
            <a:gd name="connsiteY10" fmla="*/ 1254466 h 1612976"/>
            <a:gd name="connsiteX11" fmla="*/ 1454075 w 1704974"/>
            <a:gd name="connsiteY11" fmla="*/ 1505365 h 1612976"/>
            <a:gd name="connsiteX12" fmla="*/ 1329372 w 1704974"/>
            <a:gd name="connsiteY12" fmla="*/ 1505365 h 1612976"/>
            <a:gd name="connsiteX13" fmla="*/ 1315168 w 1704974"/>
            <a:gd name="connsiteY13" fmla="*/ 1612943 h 1612976"/>
            <a:gd name="connsiteX14" fmla="*/ 994568 w 1704974"/>
            <a:gd name="connsiteY14" fmla="*/ 1505365 h 1612976"/>
            <a:gd name="connsiteX15" fmla="*/ 250899 w 1704974"/>
            <a:gd name="connsiteY15" fmla="*/ 1505365 h 1612976"/>
            <a:gd name="connsiteX16" fmla="*/ 0 w 1704974"/>
            <a:gd name="connsiteY16" fmla="*/ 1254466 h 1612976"/>
            <a:gd name="connsiteX17" fmla="*/ 0 w 1704974"/>
            <a:gd name="connsiteY17" fmla="*/ 1254471 h 1612976"/>
            <a:gd name="connsiteX18" fmla="*/ 0 w 1704974"/>
            <a:gd name="connsiteY18" fmla="*/ 878130 h 1612976"/>
            <a:gd name="connsiteX19" fmla="*/ 0 w 1704974"/>
            <a:gd name="connsiteY19" fmla="*/ 878130 h 1612976"/>
            <a:gd name="connsiteX20" fmla="*/ 0 w 1704974"/>
            <a:gd name="connsiteY20" fmla="*/ 250899 h 1612976"/>
            <a:gd name="connsiteX0" fmla="*/ 0 w 1704974"/>
            <a:gd name="connsiteY0" fmla="*/ 250899 h 1612943"/>
            <a:gd name="connsiteX1" fmla="*/ 250899 w 1704974"/>
            <a:gd name="connsiteY1" fmla="*/ 0 h 1612943"/>
            <a:gd name="connsiteX2" fmla="*/ 994568 w 1704974"/>
            <a:gd name="connsiteY2" fmla="*/ 0 h 1612943"/>
            <a:gd name="connsiteX3" fmla="*/ 994568 w 1704974"/>
            <a:gd name="connsiteY3" fmla="*/ 0 h 1612943"/>
            <a:gd name="connsiteX4" fmla="*/ 1420812 w 1704974"/>
            <a:gd name="connsiteY4" fmla="*/ 0 h 1612943"/>
            <a:gd name="connsiteX5" fmla="*/ 1454075 w 1704974"/>
            <a:gd name="connsiteY5" fmla="*/ 0 h 1612943"/>
            <a:gd name="connsiteX6" fmla="*/ 1704974 w 1704974"/>
            <a:gd name="connsiteY6" fmla="*/ 250899 h 1612943"/>
            <a:gd name="connsiteX7" fmla="*/ 1704974 w 1704974"/>
            <a:gd name="connsiteY7" fmla="*/ 878130 h 1612943"/>
            <a:gd name="connsiteX8" fmla="*/ 1704974 w 1704974"/>
            <a:gd name="connsiteY8" fmla="*/ 878130 h 1612943"/>
            <a:gd name="connsiteX9" fmla="*/ 1704974 w 1704974"/>
            <a:gd name="connsiteY9" fmla="*/ 1254471 h 1612943"/>
            <a:gd name="connsiteX10" fmla="*/ 1704974 w 1704974"/>
            <a:gd name="connsiteY10" fmla="*/ 1254466 h 1612943"/>
            <a:gd name="connsiteX11" fmla="*/ 1454075 w 1704974"/>
            <a:gd name="connsiteY11" fmla="*/ 1505365 h 1612943"/>
            <a:gd name="connsiteX12" fmla="*/ 1382220 w 1704974"/>
            <a:gd name="connsiteY12" fmla="*/ 1505365 h 1612943"/>
            <a:gd name="connsiteX13" fmla="*/ 1315168 w 1704974"/>
            <a:gd name="connsiteY13" fmla="*/ 1612943 h 1612943"/>
            <a:gd name="connsiteX14" fmla="*/ 994568 w 1704974"/>
            <a:gd name="connsiteY14" fmla="*/ 1505365 h 1612943"/>
            <a:gd name="connsiteX15" fmla="*/ 250899 w 1704974"/>
            <a:gd name="connsiteY15" fmla="*/ 1505365 h 1612943"/>
            <a:gd name="connsiteX16" fmla="*/ 0 w 1704974"/>
            <a:gd name="connsiteY16" fmla="*/ 1254466 h 1612943"/>
            <a:gd name="connsiteX17" fmla="*/ 0 w 1704974"/>
            <a:gd name="connsiteY17" fmla="*/ 1254471 h 1612943"/>
            <a:gd name="connsiteX18" fmla="*/ 0 w 1704974"/>
            <a:gd name="connsiteY18" fmla="*/ 878130 h 1612943"/>
            <a:gd name="connsiteX19" fmla="*/ 0 w 1704974"/>
            <a:gd name="connsiteY19" fmla="*/ 878130 h 1612943"/>
            <a:gd name="connsiteX20" fmla="*/ 0 w 1704974"/>
            <a:gd name="connsiteY20" fmla="*/ 250899 h 1612943"/>
            <a:gd name="connsiteX0" fmla="*/ 0 w 1704974"/>
            <a:gd name="connsiteY0" fmla="*/ 250899 h 1725789"/>
            <a:gd name="connsiteX1" fmla="*/ 250899 w 1704974"/>
            <a:gd name="connsiteY1" fmla="*/ 0 h 1725789"/>
            <a:gd name="connsiteX2" fmla="*/ 994568 w 1704974"/>
            <a:gd name="connsiteY2" fmla="*/ 0 h 1725789"/>
            <a:gd name="connsiteX3" fmla="*/ 994568 w 1704974"/>
            <a:gd name="connsiteY3" fmla="*/ 0 h 1725789"/>
            <a:gd name="connsiteX4" fmla="*/ 1420812 w 1704974"/>
            <a:gd name="connsiteY4" fmla="*/ 0 h 1725789"/>
            <a:gd name="connsiteX5" fmla="*/ 1454075 w 1704974"/>
            <a:gd name="connsiteY5" fmla="*/ 0 h 1725789"/>
            <a:gd name="connsiteX6" fmla="*/ 1704974 w 1704974"/>
            <a:gd name="connsiteY6" fmla="*/ 250899 h 1725789"/>
            <a:gd name="connsiteX7" fmla="*/ 1704974 w 1704974"/>
            <a:gd name="connsiteY7" fmla="*/ 878130 h 1725789"/>
            <a:gd name="connsiteX8" fmla="*/ 1704974 w 1704974"/>
            <a:gd name="connsiteY8" fmla="*/ 878130 h 1725789"/>
            <a:gd name="connsiteX9" fmla="*/ 1704974 w 1704974"/>
            <a:gd name="connsiteY9" fmla="*/ 1254471 h 1725789"/>
            <a:gd name="connsiteX10" fmla="*/ 1704974 w 1704974"/>
            <a:gd name="connsiteY10" fmla="*/ 1254466 h 1725789"/>
            <a:gd name="connsiteX11" fmla="*/ 1454075 w 1704974"/>
            <a:gd name="connsiteY11" fmla="*/ 1505365 h 1725789"/>
            <a:gd name="connsiteX12" fmla="*/ 1382220 w 1704974"/>
            <a:gd name="connsiteY12" fmla="*/ 1505365 h 1725789"/>
            <a:gd name="connsiteX13" fmla="*/ 1406183 w 1704974"/>
            <a:gd name="connsiteY13" fmla="*/ 1725789 h 1725789"/>
            <a:gd name="connsiteX14" fmla="*/ 994568 w 1704974"/>
            <a:gd name="connsiteY14" fmla="*/ 1505365 h 1725789"/>
            <a:gd name="connsiteX15" fmla="*/ 250899 w 1704974"/>
            <a:gd name="connsiteY15" fmla="*/ 1505365 h 1725789"/>
            <a:gd name="connsiteX16" fmla="*/ 0 w 1704974"/>
            <a:gd name="connsiteY16" fmla="*/ 1254466 h 1725789"/>
            <a:gd name="connsiteX17" fmla="*/ 0 w 1704974"/>
            <a:gd name="connsiteY17" fmla="*/ 1254471 h 1725789"/>
            <a:gd name="connsiteX18" fmla="*/ 0 w 1704974"/>
            <a:gd name="connsiteY18" fmla="*/ 878130 h 1725789"/>
            <a:gd name="connsiteX19" fmla="*/ 0 w 1704974"/>
            <a:gd name="connsiteY19" fmla="*/ 878130 h 1725789"/>
            <a:gd name="connsiteX20" fmla="*/ 0 w 1704974"/>
            <a:gd name="connsiteY20" fmla="*/ 250899 h 1725789"/>
            <a:gd name="connsiteX0" fmla="*/ 0 w 1704974"/>
            <a:gd name="connsiteY0" fmla="*/ 250899 h 1726568"/>
            <a:gd name="connsiteX1" fmla="*/ 250899 w 1704974"/>
            <a:gd name="connsiteY1" fmla="*/ 0 h 1726568"/>
            <a:gd name="connsiteX2" fmla="*/ 994568 w 1704974"/>
            <a:gd name="connsiteY2" fmla="*/ 0 h 1726568"/>
            <a:gd name="connsiteX3" fmla="*/ 994568 w 1704974"/>
            <a:gd name="connsiteY3" fmla="*/ 0 h 1726568"/>
            <a:gd name="connsiteX4" fmla="*/ 1420812 w 1704974"/>
            <a:gd name="connsiteY4" fmla="*/ 0 h 1726568"/>
            <a:gd name="connsiteX5" fmla="*/ 1454075 w 1704974"/>
            <a:gd name="connsiteY5" fmla="*/ 0 h 1726568"/>
            <a:gd name="connsiteX6" fmla="*/ 1704974 w 1704974"/>
            <a:gd name="connsiteY6" fmla="*/ 250899 h 1726568"/>
            <a:gd name="connsiteX7" fmla="*/ 1704974 w 1704974"/>
            <a:gd name="connsiteY7" fmla="*/ 878130 h 1726568"/>
            <a:gd name="connsiteX8" fmla="*/ 1704974 w 1704974"/>
            <a:gd name="connsiteY8" fmla="*/ 878130 h 1726568"/>
            <a:gd name="connsiteX9" fmla="*/ 1704974 w 1704974"/>
            <a:gd name="connsiteY9" fmla="*/ 1254471 h 1726568"/>
            <a:gd name="connsiteX10" fmla="*/ 1704974 w 1704974"/>
            <a:gd name="connsiteY10" fmla="*/ 1254466 h 1726568"/>
            <a:gd name="connsiteX11" fmla="*/ 1454075 w 1704974"/>
            <a:gd name="connsiteY11" fmla="*/ 1505365 h 1726568"/>
            <a:gd name="connsiteX12" fmla="*/ 1382220 w 1704974"/>
            <a:gd name="connsiteY12" fmla="*/ 1505365 h 1726568"/>
            <a:gd name="connsiteX13" fmla="*/ 1406183 w 1704974"/>
            <a:gd name="connsiteY13" fmla="*/ 1725789 h 1726568"/>
            <a:gd name="connsiteX14" fmla="*/ 994568 w 1704974"/>
            <a:gd name="connsiteY14" fmla="*/ 1505365 h 1726568"/>
            <a:gd name="connsiteX15" fmla="*/ 250899 w 1704974"/>
            <a:gd name="connsiteY15" fmla="*/ 1505365 h 1726568"/>
            <a:gd name="connsiteX16" fmla="*/ 0 w 1704974"/>
            <a:gd name="connsiteY16" fmla="*/ 1254466 h 1726568"/>
            <a:gd name="connsiteX17" fmla="*/ 0 w 1704974"/>
            <a:gd name="connsiteY17" fmla="*/ 1254471 h 1726568"/>
            <a:gd name="connsiteX18" fmla="*/ 0 w 1704974"/>
            <a:gd name="connsiteY18" fmla="*/ 878130 h 1726568"/>
            <a:gd name="connsiteX19" fmla="*/ 0 w 1704974"/>
            <a:gd name="connsiteY19" fmla="*/ 878130 h 1726568"/>
            <a:gd name="connsiteX20" fmla="*/ 0 w 1704974"/>
            <a:gd name="connsiteY20" fmla="*/ 250899 h 1726568"/>
            <a:gd name="connsiteX0" fmla="*/ 0 w 1704974"/>
            <a:gd name="connsiteY0" fmla="*/ 250899 h 1726568"/>
            <a:gd name="connsiteX1" fmla="*/ 250899 w 1704974"/>
            <a:gd name="connsiteY1" fmla="*/ 0 h 1726568"/>
            <a:gd name="connsiteX2" fmla="*/ 994568 w 1704974"/>
            <a:gd name="connsiteY2" fmla="*/ 0 h 1726568"/>
            <a:gd name="connsiteX3" fmla="*/ 994568 w 1704974"/>
            <a:gd name="connsiteY3" fmla="*/ 0 h 1726568"/>
            <a:gd name="connsiteX4" fmla="*/ 1420812 w 1704974"/>
            <a:gd name="connsiteY4" fmla="*/ 0 h 1726568"/>
            <a:gd name="connsiteX5" fmla="*/ 1454075 w 1704974"/>
            <a:gd name="connsiteY5" fmla="*/ 0 h 1726568"/>
            <a:gd name="connsiteX6" fmla="*/ 1704974 w 1704974"/>
            <a:gd name="connsiteY6" fmla="*/ 250899 h 1726568"/>
            <a:gd name="connsiteX7" fmla="*/ 1704974 w 1704974"/>
            <a:gd name="connsiteY7" fmla="*/ 878130 h 1726568"/>
            <a:gd name="connsiteX8" fmla="*/ 1704974 w 1704974"/>
            <a:gd name="connsiteY8" fmla="*/ 878130 h 1726568"/>
            <a:gd name="connsiteX9" fmla="*/ 1704974 w 1704974"/>
            <a:gd name="connsiteY9" fmla="*/ 1254471 h 1726568"/>
            <a:gd name="connsiteX10" fmla="*/ 1704974 w 1704974"/>
            <a:gd name="connsiteY10" fmla="*/ 1254466 h 1726568"/>
            <a:gd name="connsiteX11" fmla="*/ 1454075 w 1704974"/>
            <a:gd name="connsiteY11" fmla="*/ 1505365 h 1726568"/>
            <a:gd name="connsiteX12" fmla="*/ 1382220 w 1704974"/>
            <a:gd name="connsiteY12" fmla="*/ 1505365 h 1726568"/>
            <a:gd name="connsiteX13" fmla="*/ 1406183 w 1704974"/>
            <a:gd name="connsiteY13" fmla="*/ 1725789 h 1726568"/>
            <a:gd name="connsiteX14" fmla="*/ 994568 w 1704974"/>
            <a:gd name="connsiteY14" fmla="*/ 1505365 h 1726568"/>
            <a:gd name="connsiteX15" fmla="*/ 250899 w 1704974"/>
            <a:gd name="connsiteY15" fmla="*/ 1505365 h 1726568"/>
            <a:gd name="connsiteX16" fmla="*/ 0 w 1704974"/>
            <a:gd name="connsiteY16" fmla="*/ 1254466 h 1726568"/>
            <a:gd name="connsiteX17" fmla="*/ 0 w 1704974"/>
            <a:gd name="connsiteY17" fmla="*/ 1254471 h 1726568"/>
            <a:gd name="connsiteX18" fmla="*/ 0 w 1704974"/>
            <a:gd name="connsiteY18" fmla="*/ 878130 h 1726568"/>
            <a:gd name="connsiteX19" fmla="*/ 0 w 1704974"/>
            <a:gd name="connsiteY19" fmla="*/ 878130 h 1726568"/>
            <a:gd name="connsiteX20" fmla="*/ 0 w 1704974"/>
            <a:gd name="connsiteY20" fmla="*/ 250899 h 1726568"/>
            <a:gd name="connsiteX0" fmla="*/ 0 w 1704974"/>
            <a:gd name="connsiteY0" fmla="*/ 250899 h 1726568"/>
            <a:gd name="connsiteX1" fmla="*/ 250899 w 1704974"/>
            <a:gd name="connsiteY1" fmla="*/ 0 h 1726568"/>
            <a:gd name="connsiteX2" fmla="*/ 994568 w 1704974"/>
            <a:gd name="connsiteY2" fmla="*/ 0 h 1726568"/>
            <a:gd name="connsiteX3" fmla="*/ 994568 w 1704974"/>
            <a:gd name="connsiteY3" fmla="*/ 0 h 1726568"/>
            <a:gd name="connsiteX4" fmla="*/ 1420812 w 1704974"/>
            <a:gd name="connsiteY4" fmla="*/ 0 h 1726568"/>
            <a:gd name="connsiteX5" fmla="*/ 1454075 w 1704974"/>
            <a:gd name="connsiteY5" fmla="*/ 0 h 1726568"/>
            <a:gd name="connsiteX6" fmla="*/ 1704974 w 1704974"/>
            <a:gd name="connsiteY6" fmla="*/ 250899 h 1726568"/>
            <a:gd name="connsiteX7" fmla="*/ 1704974 w 1704974"/>
            <a:gd name="connsiteY7" fmla="*/ 878130 h 1726568"/>
            <a:gd name="connsiteX8" fmla="*/ 1704974 w 1704974"/>
            <a:gd name="connsiteY8" fmla="*/ 878130 h 1726568"/>
            <a:gd name="connsiteX9" fmla="*/ 1704974 w 1704974"/>
            <a:gd name="connsiteY9" fmla="*/ 1254471 h 1726568"/>
            <a:gd name="connsiteX10" fmla="*/ 1704974 w 1704974"/>
            <a:gd name="connsiteY10" fmla="*/ 1254466 h 1726568"/>
            <a:gd name="connsiteX11" fmla="*/ 1454075 w 1704974"/>
            <a:gd name="connsiteY11" fmla="*/ 1505365 h 1726568"/>
            <a:gd name="connsiteX12" fmla="*/ 1382220 w 1704974"/>
            <a:gd name="connsiteY12" fmla="*/ 1505365 h 1726568"/>
            <a:gd name="connsiteX13" fmla="*/ 1406183 w 1704974"/>
            <a:gd name="connsiteY13" fmla="*/ 1725789 h 1726568"/>
            <a:gd name="connsiteX14" fmla="*/ 994568 w 1704974"/>
            <a:gd name="connsiteY14" fmla="*/ 1505365 h 1726568"/>
            <a:gd name="connsiteX15" fmla="*/ 250899 w 1704974"/>
            <a:gd name="connsiteY15" fmla="*/ 1505365 h 1726568"/>
            <a:gd name="connsiteX16" fmla="*/ 0 w 1704974"/>
            <a:gd name="connsiteY16" fmla="*/ 1254466 h 1726568"/>
            <a:gd name="connsiteX17" fmla="*/ 0 w 1704974"/>
            <a:gd name="connsiteY17" fmla="*/ 1254471 h 1726568"/>
            <a:gd name="connsiteX18" fmla="*/ 0 w 1704974"/>
            <a:gd name="connsiteY18" fmla="*/ 878130 h 1726568"/>
            <a:gd name="connsiteX19" fmla="*/ 0 w 1704974"/>
            <a:gd name="connsiteY19" fmla="*/ 878130 h 1726568"/>
            <a:gd name="connsiteX20" fmla="*/ 0 w 1704974"/>
            <a:gd name="connsiteY20" fmla="*/ 250899 h 1726568"/>
            <a:gd name="connsiteX0" fmla="*/ 0 w 1704974"/>
            <a:gd name="connsiteY0" fmla="*/ 250899 h 1726568"/>
            <a:gd name="connsiteX1" fmla="*/ 250899 w 1704974"/>
            <a:gd name="connsiteY1" fmla="*/ 0 h 1726568"/>
            <a:gd name="connsiteX2" fmla="*/ 994568 w 1704974"/>
            <a:gd name="connsiteY2" fmla="*/ 0 h 1726568"/>
            <a:gd name="connsiteX3" fmla="*/ 994568 w 1704974"/>
            <a:gd name="connsiteY3" fmla="*/ 0 h 1726568"/>
            <a:gd name="connsiteX4" fmla="*/ 1420812 w 1704974"/>
            <a:gd name="connsiteY4" fmla="*/ 0 h 1726568"/>
            <a:gd name="connsiteX5" fmla="*/ 1454075 w 1704974"/>
            <a:gd name="connsiteY5" fmla="*/ 0 h 1726568"/>
            <a:gd name="connsiteX6" fmla="*/ 1704974 w 1704974"/>
            <a:gd name="connsiteY6" fmla="*/ 250899 h 1726568"/>
            <a:gd name="connsiteX7" fmla="*/ 1704974 w 1704974"/>
            <a:gd name="connsiteY7" fmla="*/ 878130 h 1726568"/>
            <a:gd name="connsiteX8" fmla="*/ 1704974 w 1704974"/>
            <a:gd name="connsiteY8" fmla="*/ 878130 h 1726568"/>
            <a:gd name="connsiteX9" fmla="*/ 1704974 w 1704974"/>
            <a:gd name="connsiteY9" fmla="*/ 1254471 h 1726568"/>
            <a:gd name="connsiteX10" fmla="*/ 1704974 w 1704974"/>
            <a:gd name="connsiteY10" fmla="*/ 1254466 h 1726568"/>
            <a:gd name="connsiteX11" fmla="*/ 1454075 w 1704974"/>
            <a:gd name="connsiteY11" fmla="*/ 1505365 h 1726568"/>
            <a:gd name="connsiteX12" fmla="*/ 1382220 w 1704974"/>
            <a:gd name="connsiteY12" fmla="*/ 1505365 h 1726568"/>
            <a:gd name="connsiteX13" fmla="*/ 1406183 w 1704974"/>
            <a:gd name="connsiteY13" fmla="*/ 1725789 h 1726568"/>
            <a:gd name="connsiteX14" fmla="*/ 994568 w 1704974"/>
            <a:gd name="connsiteY14" fmla="*/ 1505365 h 1726568"/>
            <a:gd name="connsiteX15" fmla="*/ 250899 w 1704974"/>
            <a:gd name="connsiteY15" fmla="*/ 1505365 h 1726568"/>
            <a:gd name="connsiteX16" fmla="*/ 0 w 1704974"/>
            <a:gd name="connsiteY16" fmla="*/ 1254466 h 1726568"/>
            <a:gd name="connsiteX17" fmla="*/ 0 w 1704974"/>
            <a:gd name="connsiteY17" fmla="*/ 1254471 h 1726568"/>
            <a:gd name="connsiteX18" fmla="*/ 0 w 1704974"/>
            <a:gd name="connsiteY18" fmla="*/ 878130 h 1726568"/>
            <a:gd name="connsiteX19" fmla="*/ 0 w 1704974"/>
            <a:gd name="connsiteY19" fmla="*/ 878130 h 1726568"/>
            <a:gd name="connsiteX20" fmla="*/ 0 w 1704974"/>
            <a:gd name="connsiteY20" fmla="*/ 250899 h 1726568"/>
            <a:gd name="connsiteX0" fmla="*/ 0 w 1704974"/>
            <a:gd name="connsiteY0" fmla="*/ 250899 h 1726568"/>
            <a:gd name="connsiteX1" fmla="*/ 250899 w 1704974"/>
            <a:gd name="connsiteY1" fmla="*/ 0 h 1726568"/>
            <a:gd name="connsiteX2" fmla="*/ 994568 w 1704974"/>
            <a:gd name="connsiteY2" fmla="*/ 0 h 1726568"/>
            <a:gd name="connsiteX3" fmla="*/ 994568 w 1704974"/>
            <a:gd name="connsiteY3" fmla="*/ 0 h 1726568"/>
            <a:gd name="connsiteX4" fmla="*/ 1420812 w 1704974"/>
            <a:gd name="connsiteY4" fmla="*/ 0 h 1726568"/>
            <a:gd name="connsiteX5" fmla="*/ 1454075 w 1704974"/>
            <a:gd name="connsiteY5" fmla="*/ 0 h 1726568"/>
            <a:gd name="connsiteX6" fmla="*/ 1704974 w 1704974"/>
            <a:gd name="connsiteY6" fmla="*/ 250899 h 1726568"/>
            <a:gd name="connsiteX7" fmla="*/ 1704974 w 1704974"/>
            <a:gd name="connsiteY7" fmla="*/ 878130 h 1726568"/>
            <a:gd name="connsiteX8" fmla="*/ 1704974 w 1704974"/>
            <a:gd name="connsiteY8" fmla="*/ 878130 h 1726568"/>
            <a:gd name="connsiteX9" fmla="*/ 1704974 w 1704974"/>
            <a:gd name="connsiteY9" fmla="*/ 1254471 h 1726568"/>
            <a:gd name="connsiteX10" fmla="*/ 1704974 w 1704974"/>
            <a:gd name="connsiteY10" fmla="*/ 1254466 h 1726568"/>
            <a:gd name="connsiteX11" fmla="*/ 1454075 w 1704974"/>
            <a:gd name="connsiteY11" fmla="*/ 1505365 h 1726568"/>
            <a:gd name="connsiteX12" fmla="*/ 1382220 w 1704974"/>
            <a:gd name="connsiteY12" fmla="*/ 1505365 h 1726568"/>
            <a:gd name="connsiteX13" fmla="*/ 1406183 w 1704974"/>
            <a:gd name="connsiteY13" fmla="*/ 1725789 h 1726568"/>
            <a:gd name="connsiteX14" fmla="*/ 994568 w 1704974"/>
            <a:gd name="connsiteY14" fmla="*/ 1505365 h 1726568"/>
            <a:gd name="connsiteX15" fmla="*/ 250899 w 1704974"/>
            <a:gd name="connsiteY15" fmla="*/ 1505365 h 1726568"/>
            <a:gd name="connsiteX16" fmla="*/ 0 w 1704974"/>
            <a:gd name="connsiteY16" fmla="*/ 1254466 h 1726568"/>
            <a:gd name="connsiteX17" fmla="*/ 0 w 1704974"/>
            <a:gd name="connsiteY17" fmla="*/ 1254471 h 1726568"/>
            <a:gd name="connsiteX18" fmla="*/ 0 w 1704974"/>
            <a:gd name="connsiteY18" fmla="*/ 878130 h 1726568"/>
            <a:gd name="connsiteX19" fmla="*/ 0 w 1704974"/>
            <a:gd name="connsiteY19" fmla="*/ 878130 h 1726568"/>
            <a:gd name="connsiteX20" fmla="*/ 0 w 1704974"/>
            <a:gd name="connsiteY20" fmla="*/ 250899 h 1726568"/>
            <a:gd name="connsiteX0" fmla="*/ 0 w 1704974"/>
            <a:gd name="connsiteY0" fmla="*/ 250899 h 1725789"/>
            <a:gd name="connsiteX1" fmla="*/ 250899 w 1704974"/>
            <a:gd name="connsiteY1" fmla="*/ 0 h 1725789"/>
            <a:gd name="connsiteX2" fmla="*/ 994568 w 1704974"/>
            <a:gd name="connsiteY2" fmla="*/ 0 h 1725789"/>
            <a:gd name="connsiteX3" fmla="*/ 994568 w 1704974"/>
            <a:gd name="connsiteY3" fmla="*/ 0 h 1725789"/>
            <a:gd name="connsiteX4" fmla="*/ 1420812 w 1704974"/>
            <a:gd name="connsiteY4" fmla="*/ 0 h 1725789"/>
            <a:gd name="connsiteX5" fmla="*/ 1454075 w 1704974"/>
            <a:gd name="connsiteY5" fmla="*/ 0 h 1725789"/>
            <a:gd name="connsiteX6" fmla="*/ 1704974 w 1704974"/>
            <a:gd name="connsiteY6" fmla="*/ 250899 h 1725789"/>
            <a:gd name="connsiteX7" fmla="*/ 1704974 w 1704974"/>
            <a:gd name="connsiteY7" fmla="*/ 878130 h 1725789"/>
            <a:gd name="connsiteX8" fmla="*/ 1704974 w 1704974"/>
            <a:gd name="connsiteY8" fmla="*/ 878130 h 1725789"/>
            <a:gd name="connsiteX9" fmla="*/ 1704974 w 1704974"/>
            <a:gd name="connsiteY9" fmla="*/ 1254471 h 1725789"/>
            <a:gd name="connsiteX10" fmla="*/ 1704974 w 1704974"/>
            <a:gd name="connsiteY10" fmla="*/ 1254466 h 1725789"/>
            <a:gd name="connsiteX11" fmla="*/ 1454075 w 1704974"/>
            <a:gd name="connsiteY11" fmla="*/ 1505365 h 1725789"/>
            <a:gd name="connsiteX12" fmla="*/ 1382220 w 1704974"/>
            <a:gd name="connsiteY12" fmla="*/ 1505365 h 1725789"/>
            <a:gd name="connsiteX13" fmla="*/ 1406183 w 1704974"/>
            <a:gd name="connsiteY13" fmla="*/ 1725789 h 1725789"/>
            <a:gd name="connsiteX14" fmla="*/ 994568 w 1704974"/>
            <a:gd name="connsiteY14" fmla="*/ 1505365 h 1725789"/>
            <a:gd name="connsiteX15" fmla="*/ 250899 w 1704974"/>
            <a:gd name="connsiteY15" fmla="*/ 1505365 h 1725789"/>
            <a:gd name="connsiteX16" fmla="*/ 0 w 1704974"/>
            <a:gd name="connsiteY16" fmla="*/ 1254466 h 1725789"/>
            <a:gd name="connsiteX17" fmla="*/ 0 w 1704974"/>
            <a:gd name="connsiteY17" fmla="*/ 1254471 h 1725789"/>
            <a:gd name="connsiteX18" fmla="*/ 0 w 1704974"/>
            <a:gd name="connsiteY18" fmla="*/ 878130 h 1725789"/>
            <a:gd name="connsiteX19" fmla="*/ 0 w 1704974"/>
            <a:gd name="connsiteY19" fmla="*/ 878130 h 1725789"/>
            <a:gd name="connsiteX20" fmla="*/ 0 w 1704974"/>
            <a:gd name="connsiteY20" fmla="*/ 250899 h 1725789"/>
            <a:gd name="connsiteX0" fmla="*/ 0 w 1704974"/>
            <a:gd name="connsiteY0" fmla="*/ 250899 h 1740257"/>
            <a:gd name="connsiteX1" fmla="*/ 250899 w 1704974"/>
            <a:gd name="connsiteY1" fmla="*/ 0 h 1740257"/>
            <a:gd name="connsiteX2" fmla="*/ 994568 w 1704974"/>
            <a:gd name="connsiteY2" fmla="*/ 0 h 1740257"/>
            <a:gd name="connsiteX3" fmla="*/ 994568 w 1704974"/>
            <a:gd name="connsiteY3" fmla="*/ 0 h 1740257"/>
            <a:gd name="connsiteX4" fmla="*/ 1420812 w 1704974"/>
            <a:gd name="connsiteY4" fmla="*/ 0 h 1740257"/>
            <a:gd name="connsiteX5" fmla="*/ 1454075 w 1704974"/>
            <a:gd name="connsiteY5" fmla="*/ 0 h 1740257"/>
            <a:gd name="connsiteX6" fmla="*/ 1704974 w 1704974"/>
            <a:gd name="connsiteY6" fmla="*/ 250899 h 1740257"/>
            <a:gd name="connsiteX7" fmla="*/ 1704974 w 1704974"/>
            <a:gd name="connsiteY7" fmla="*/ 878130 h 1740257"/>
            <a:gd name="connsiteX8" fmla="*/ 1704974 w 1704974"/>
            <a:gd name="connsiteY8" fmla="*/ 878130 h 1740257"/>
            <a:gd name="connsiteX9" fmla="*/ 1704974 w 1704974"/>
            <a:gd name="connsiteY9" fmla="*/ 1254471 h 1740257"/>
            <a:gd name="connsiteX10" fmla="*/ 1704974 w 1704974"/>
            <a:gd name="connsiteY10" fmla="*/ 1254466 h 1740257"/>
            <a:gd name="connsiteX11" fmla="*/ 1454075 w 1704974"/>
            <a:gd name="connsiteY11" fmla="*/ 1505365 h 1740257"/>
            <a:gd name="connsiteX12" fmla="*/ 1382220 w 1704974"/>
            <a:gd name="connsiteY12" fmla="*/ 1505365 h 1740257"/>
            <a:gd name="connsiteX13" fmla="*/ 1459030 w 1704974"/>
            <a:gd name="connsiteY13" fmla="*/ 1740257 h 1740257"/>
            <a:gd name="connsiteX14" fmla="*/ 994568 w 1704974"/>
            <a:gd name="connsiteY14" fmla="*/ 1505365 h 1740257"/>
            <a:gd name="connsiteX15" fmla="*/ 250899 w 1704974"/>
            <a:gd name="connsiteY15" fmla="*/ 1505365 h 1740257"/>
            <a:gd name="connsiteX16" fmla="*/ 0 w 1704974"/>
            <a:gd name="connsiteY16" fmla="*/ 1254466 h 1740257"/>
            <a:gd name="connsiteX17" fmla="*/ 0 w 1704974"/>
            <a:gd name="connsiteY17" fmla="*/ 1254471 h 1740257"/>
            <a:gd name="connsiteX18" fmla="*/ 0 w 1704974"/>
            <a:gd name="connsiteY18" fmla="*/ 878130 h 1740257"/>
            <a:gd name="connsiteX19" fmla="*/ 0 w 1704974"/>
            <a:gd name="connsiteY19" fmla="*/ 878130 h 1740257"/>
            <a:gd name="connsiteX20" fmla="*/ 0 w 1704974"/>
            <a:gd name="connsiteY20" fmla="*/ 250899 h 1740257"/>
            <a:gd name="connsiteX0" fmla="*/ 0 w 1704974"/>
            <a:gd name="connsiteY0" fmla="*/ 250899 h 1740257"/>
            <a:gd name="connsiteX1" fmla="*/ 250899 w 1704974"/>
            <a:gd name="connsiteY1" fmla="*/ 0 h 1740257"/>
            <a:gd name="connsiteX2" fmla="*/ 994568 w 1704974"/>
            <a:gd name="connsiteY2" fmla="*/ 0 h 1740257"/>
            <a:gd name="connsiteX3" fmla="*/ 994568 w 1704974"/>
            <a:gd name="connsiteY3" fmla="*/ 0 h 1740257"/>
            <a:gd name="connsiteX4" fmla="*/ 1420812 w 1704974"/>
            <a:gd name="connsiteY4" fmla="*/ 0 h 1740257"/>
            <a:gd name="connsiteX5" fmla="*/ 1454075 w 1704974"/>
            <a:gd name="connsiteY5" fmla="*/ 0 h 1740257"/>
            <a:gd name="connsiteX6" fmla="*/ 1704974 w 1704974"/>
            <a:gd name="connsiteY6" fmla="*/ 250899 h 1740257"/>
            <a:gd name="connsiteX7" fmla="*/ 1704974 w 1704974"/>
            <a:gd name="connsiteY7" fmla="*/ 878130 h 1740257"/>
            <a:gd name="connsiteX8" fmla="*/ 1704974 w 1704974"/>
            <a:gd name="connsiteY8" fmla="*/ 878130 h 1740257"/>
            <a:gd name="connsiteX9" fmla="*/ 1704974 w 1704974"/>
            <a:gd name="connsiteY9" fmla="*/ 1254471 h 1740257"/>
            <a:gd name="connsiteX10" fmla="*/ 1704974 w 1704974"/>
            <a:gd name="connsiteY10" fmla="*/ 1254466 h 1740257"/>
            <a:gd name="connsiteX11" fmla="*/ 1454075 w 1704974"/>
            <a:gd name="connsiteY11" fmla="*/ 1505365 h 1740257"/>
            <a:gd name="connsiteX12" fmla="*/ 1382220 w 1704974"/>
            <a:gd name="connsiteY12" fmla="*/ 1505365 h 1740257"/>
            <a:gd name="connsiteX13" fmla="*/ 1459030 w 1704974"/>
            <a:gd name="connsiteY13" fmla="*/ 1740257 h 1740257"/>
            <a:gd name="connsiteX14" fmla="*/ 1197148 w 1704974"/>
            <a:gd name="connsiteY14" fmla="*/ 1502473 h 1740257"/>
            <a:gd name="connsiteX15" fmla="*/ 250899 w 1704974"/>
            <a:gd name="connsiteY15" fmla="*/ 1505365 h 1740257"/>
            <a:gd name="connsiteX16" fmla="*/ 0 w 1704974"/>
            <a:gd name="connsiteY16" fmla="*/ 1254466 h 1740257"/>
            <a:gd name="connsiteX17" fmla="*/ 0 w 1704974"/>
            <a:gd name="connsiteY17" fmla="*/ 1254471 h 1740257"/>
            <a:gd name="connsiteX18" fmla="*/ 0 w 1704974"/>
            <a:gd name="connsiteY18" fmla="*/ 878130 h 1740257"/>
            <a:gd name="connsiteX19" fmla="*/ 0 w 1704974"/>
            <a:gd name="connsiteY19" fmla="*/ 878130 h 1740257"/>
            <a:gd name="connsiteX20" fmla="*/ 0 w 1704974"/>
            <a:gd name="connsiteY20" fmla="*/ 250899 h 1740257"/>
            <a:gd name="connsiteX0" fmla="*/ 0 w 1704974"/>
            <a:gd name="connsiteY0" fmla="*/ 250899 h 1740257"/>
            <a:gd name="connsiteX1" fmla="*/ 250899 w 1704974"/>
            <a:gd name="connsiteY1" fmla="*/ 0 h 1740257"/>
            <a:gd name="connsiteX2" fmla="*/ 994568 w 1704974"/>
            <a:gd name="connsiteY2" fmla="*/ 0 h 1740257"/>
            <a:gd name="connsiteX3" fmla="*/ 994568 w 1704974"/>
            <a:gd name="connsiteY3" fmla="*/ 0 h 1740257"/>
            <a:gd name="connsiteX4" fmla="*/ 1420812 w 1704974"/>
            <a:gd name="connsiteY4" fmla="*/ 0 h 1740257"/>
            <a:gd name="connsiteX5" fmla="*/ 1454075 w 1704974"/>
            <a:gd name="connsiteY5" fmla="*/ 0 h 1740257"/>
            <a:gd name="connsiteX6" fmla="*/ 1704974 w 1704974"/>
            <a:gd name="connsiteY6" fmla="*/ 250899 h 1740257"/>
            <a:gd name="connsiteX7" fmla="*/ 1704974 w 1704974"/>
            <a:gd name="connsiteY7" fmla="*/ 878130 h 1740257"/>
            <a:gd name="connsiteX8" fmla="*/ 1704974 w 1704974"/>
            <a:gd name="connsiteY8" fmla="*/ 878130 h 1740257"/>
            <a:gd name="connsiteX9" fmla="*/ 1704974 w 1704974"/>
            <a:gd name="connsiteY9" fmla="*/ 1254471 h 1740257"/>
            <a:gd name="connsiteX10" fmla="*/ 1704974 w 1704974"/>
            <a:gd name="connsiteY10" fmla="*/ 1254466 h 1740257"/>
            <a:gd name="connsiteX11" fmla="*/ 1454075 w 1704974"/>
            <a:gd name="connsiteY11" fmla="*/ 1505365 h 1740257"/>
            <a:gd name="connsiteX12" fmla="*/ 1382220 w 1704974"/>
            <a:gd name="connsiteY12" fmla="*/ 1505365 h 1740257"/>
            <a:gd name="connsiteX13" fmla="*/ 1459030 w 1704974"/>
            <a:gd name="connsiteY13" fmla="*/ 1740257 h 1740257"/>
            <a:gd name="connsiteX14" fmla="*/ 1197148 w 1704974"/>
            <a:gd name="connsiteY14" fmla="*/ 1502473 h 1740257"/>
            <a:gd name="connsiteX15" fmla="*/ 250899 w 1704974"/>
            <a:gd name="connsiteY15" fmla="*/ 1505365 h 1740257"/>
            <a:gd name="connsiteX16" fmla="*/ 0 w 1704974"/>
            <a:gd name="connsiteY16" fmla="*/ 1254466 h 1740257"/>
            <a:gd name="connsiteX17" fmla="*/ 0 w 1704974"/>
            <a:gd name="connsiteY17" fmla="*/ 1254471 h 1740257"/>
            <a:gd name="connsiteX18" fmla="*/ 0 w 1704974"/>
            <a:gd name="connsiteY18" fmla="*/ 878130 h 1740257"/>
            <a:gd name="connsiteX19" fmla="*/ 0 w 1704974"/>
            <a:gd name="connsiteY19" fmla="*/ 878130 h 1740257"/>
            <a:gd name="connsiteX20" fmla="*/ 0 w 1704974"/>
            <a:gd name="connsiteY20" fmla="*/ 250899 h 1740257"/>
            <a:gd name="connsiteX0" fmla="*/ 0 w 1704974"/>
            <a:gd name="connsiteY0" fmla="*/ 250899 h 1731576"/>
            <a:gd name="connsiteX1" fmla="*/ 250899 w 1704974"/>
            <a:gd name="connsiteY1" fmla="*/ 0 h 1731576"/>
            <a:gd name="connsiteX2" fmla="*/ 994568 w 1704974"/>
            <a:gd name="connsiteY2" fmla="*/ 0 h 1731576"/>
            <a:gd name="connsiteX3" fmla="*/ 994568 w 1704974"/>
            <a:gd name="connsiteY3" fmla="*/ 0 h 1731576"/>
            <a:gd name="connsiteX4" fmla="*/ 1420812 w 1704974"/>
            <a:gd name="connsiteY4" fmla="*/ 0 h 1731576"/>
            <a:gd name="connsiteX5" fmla="*/ 1454075 w 1704974"/>
            <a:gd name="connsiteY5" fmla="*/ 0 h 1731576"/>
            <a:gd name="connsiteX6" fmla="*/ 1704974 w 1704974"/>
            <a:gd name="connsiteY6" fmla="*/ 250899 h 1731576"/>
            <a:gd name="connsiteX7" fmla="*/ 1704974 w 1704974"/>
            <a:gd name="connsiteY7" fmla="*/ 878130 h 1731576"/>
            <a:gd name="connsiteX8" fmla="*/ 1704974 w 1704974"/>
            <a:gd name="connsiteY8" fmla="*/ 878130 h 1731576"/>
            <a:gd name="connsiteX9" fmla="*/ 1704974 w 1704974"/>
            <a:gd name="connsiteY9" fmla="*/ 1254471 h 1731576"/>
            <a:gd name="connsiteX10" fmla="*/ 1704974 w 1704974"/>
            <a:gd name="connsiteY10" fmla="*/ 1254466 h 1731576"/>
            <a:gd name="connsiteX11" fmla="*/ 1454075 w 1704974"/>
            <a:gd name="connsiteY11" fmla="*/ 1505365 h 1731576"/>
            <a:gd name="connsiteX12" fmla="*/ 1382220 w 1704974"/>
            <a:gd name="connsiteY12" fmla="*/ 1505365 h 1731576"/>
            <a:gd name="connsiteX13" fmla="*/ 1426734 w 1704974"/>
            <a:gd name="connsiteY13" fmla="*/ 1731576 h 1731576"/>
            <a:gd name="connsiteX14" fmla="*/ 1197148 w 1704974"/>
            <a:gd name="connsiteY14" fmla="*/ 1502473 h 1731576"/>
            <a:gd name="connsiteX15" fmla="*/ 250899 w 1704974"/>
            <a:gd name="connsiteY15" fmla="*/ 1505365 h 1731576"/>
            <a:gd name="connsiteX16" fmla="*/ 0 w 1704974"/>
            <a:gd name="connsiteY16" fmla="*/ 1254466 h 1731576"/>
            <a:gd name="connsiteX17" fmla="*/ 0 w 1704974"/>
            <a:gd name="connsiteY17" fmla="*/ 1254471 h 1731576"/>
            <a:gd name="connsiteX18" fmla="*/ 0 w 1704974"/>
            <a:gd name="connsiteY18" fmla="*/ 878130 h 1731576"/>
            <a:gd name="connsiteX19" fmla="*/ 0 w 1704974"/>
            <a:gd name="connsiteY19" fmla="*/ 878130 h 1731576"/>
            <a:gd name="connsiteX20" fmla="*/ 0 w 1704974"/>
            <a:gd name="connsiteY20" fmla="*/ 250899 h 1731576"/>
            <a:gd name="connsiteX0" fmla="*/ 0 w 1704974"/>
            <a:gd name="connsiteY0" fmla="*/ 250899 h 1731576"/>
            <a:gd name="connsiteX1" fmla="*/ 250899 w 1704974"/>
            <a:gd name="connsiteY1" fmla="*/ 0 h 1731576"/>
            <a:gd name="connsiteX2" fmla="*/ 994568 w 1704974"/>
            <a:gd name="connsiteY2" fmla="*/ 0 h 1731576"/>
            <a:gd name="connsiteX3" fmla="*/ 994568 w 1704974"/>
            <a:gd name="connsiteY3" fmla="*/ 0 h 1731576"/>
            <a:gd name="connsiteX4" fmla="*/ 1420812 w 1704974"/>
            <a:gd name="connsiteY4" fmla="*/ 0 h 1731576"/>
            <a:gd name="connsiteX5" fmla="*/ 1454075 w 1704974"/>
            <a:gd name="connsiteY5" fmla="*/ 0 h 1731576"/>
            <a:gd name="connsiteX6" fmla="*/ 1704974 w 1704974"/>
            <a:gd name="connsiteY6" fmla="*/ 250899 h 1731576"/>
            <a:gd name="connsiteX7" fmla="*/ 1704974 w 1704974"/>
            <a:gd name="connsiteY7" fmla="*/ 878130 h 1731576"/>
            <a:gd name="connsiteX8" fmla="*/ 1704974 w 1704974"/>
            <a:gd name="connsiteY8" fmla="*/ 878130 h 1731576"/>
            <a:gd name="connsiteX9" fmla="*/ 1704974 w 1704974"/>
            <a:gd name="connsiteY9" fmla="*/ 1254471 h 1731576"/>
            <a:gd name="connsiteX10" fmla="*/ 1704974 w 1704974"/>
            <a:gd name="connsiteY10" fmla="*/ 1254466 h 1731576"/>
            <a:gd name="connsiteX11" fmla="*/ 1454075 w 1704974"/>
            <a:gd name="connsiteY11" fmla="*/ 1505365 h 1731576"/>
            <a:gd name="connsiteX12" fmla="*/ 1382220 w 1704974"/>
            <a:gd name="connsiteY12" fmla="*/ 1505365 h 1731576"/>
            <a:gd name="connsiteX13" fmla="*/ 1426734 w 1704974"/>
            <a:gd name="connsiteY13" fmla="*/ 1731576 h 1731576"/>
            <a:gd name="connsiteX14" fmla="*/ 1267610 w 1704974"/>
            <a:gd name="connsiteY14" fmla="*/ 1502473 h 1731576"/>
            <a:gd name="connsiteX15" fmla="*/ 250899 w 1704974"/>
            <a:gd name="connsiteY15" fmla="*/ 1505365 h 1731576"/>
            <a:gd name="connsiteX16" fmla="*/ 0 w 1704974"/>
            <a:gd name="connsiteY16" fmla="*/ 1254466 h 1731576"/>
            <a:gd name="connsiteX17" fmla="*/ 0 w 1704974"/>
            <a:gd name="connsiteY17" fmla="*/ 1254471 h 1731576"/>
            <a:gd name="connsiteX18" fmla="*/ 0 w 1704974"/>
            <a:gd name="connsiteY18" fmla="*/ 878130 h 1731576"/>
            <a:gd name="connsiteX19" fmla="*/ 0 w 1704974"/>
            <a:gd name="connsiteY19" fmla="*/ 878130 h 1731576"/>
            <a:gd name="connsiteX20" fmla="*/ 0 w 1704974"/>
            <a:gd name="connsiteY20" fmla="*/ 250899 h 1731576"/>
            <a:gd name="connsiteX0" fmla="*/ 0 w 1704974"/>
            <a:gd name="connsiteY0" fmla="*/ 250899 h 1731576"/>
            <a:gd name="connsiteX1" fmla="*/ 250899 w 1704974"/>
            <a:gd name="connsiteY1" fmla="*/ 0 h 1731576"/>
            <a:gd name="connsiteX2" fmla="*/ 994568 w 1704974"/>
            <a:gd name="connsiteY2" fmla="*/ 0 h 1731576"/>
            <a:gd name="connsiteX3" fmla="*/ 994568 w 1704974"/>
            <a:gd name="connsiteY3" fmla="*/ 0 h 1731576"/>
            <a:gd name="connsiteX4" fmla="*/ 1420812 w 1704974"/>
            <a:gd name="connsiteY4" fmla="*/ 0 h 1731576"/>
            <a:gd name="connsiteX5" fmla="*/ 1454075 w 1704974"/>
            <a:gd name="connsiteY5" fmla="*/ 0 h 1731576"/>
            <a:gd name="connsiteX6" fmla="*/ 1704974 w 1704974"/>
            <a:gd name="connsiteY6" fmla="*/ 250899 h 1731576"/>
            <a:gd name="connsiteX7" fmla="*/ 1704974 w 1704974"/>
            <a:gd name="connsiteY7" fmla="*/ 878130 h 1731576"/>
            <a:gd name="connsiteX8" fmla="*/ 1704974 w 1704974"/>
            <a:gd name="connsiteY8" fmla="*/ 878130 h 1731576"/>
            <a:gd name="connsiteX9" fmla="*/ 1704974 w 1704974"/>
            <a:gd name="connsiteY9" fmla="*/ 1254471 h 1731576"/>
            <a:gd name="connsiteX10" fmla="*/ 1704974 w 1704974"/>
            <a:gd name="connsiteY10" fmla="*/ 1254466 h 1731576"/>
            <a:gd name="connsiteX11" fmla="*/ 1454075 w 1704974"/>
            <a:gd name="connsiteY11" fmla="*/ 1505365 h 1731576"/>
            <a:gd name="connsiteX12" fmla="*/ 1414515 w 1704974"/>
            <a:gd name="connsiteY12" fmla="*/ 1505365 h 1731576"/>
            <a:gd name="connsiteX13" fmla="*/ 1426734 w 1704974"/>
            <a:gd name="connsiteY13" fmla="*/ 1731576 h 1731576"/>
            <a:gd name="connsiteX14" fmla="*/ 1267610 w 1704974"/>
            <a:gd name="connsiteY14" fmla="*/ 1502473 h 1731576"/>
            <a:gd name="connsiteX15" fmla="*/ 250899 w 1704974"/>
            <a:gd name="connsiteY15" fmla="*/ 1505365 h 1731576"/>
            <a:gd name="connsiteX16" fmla="*/ 0 w 1704974"/>
            <a:gd name="connsiteY16" fmla="*/ 1254466 h 1731576"/>
            <a:gd name="connsiteX17" fmla="*/ 0 w 1704974"/>
            <a:gd name="connsiteY17" fmla="*/ 1254471 h 1731576"/>
            <a:gd name="connsiteX18" fmla="*/ 0 w 1704974"/>
            <a:gd name="connsiteY18" fmla="*/ 878130 h 1731576"/>
            <a:gd name="connsiteX19" fmla="*/ 0 w 1704974"/>
            <a:gd name="connsiteY19" fmla="*/ 878130 h 1731576"/>
            <a:gd name="connsiteX20" fmla="*/ 0 w 1704974"/>
            <a:gd name="connsiteY20" fmla="*/ 250899 h 1731576"/>
            <a:gd name="connsiteX0" fmla="*/ 0 w 1704974"/>
            <a:gd name="connsiteY0" fmla="*/ 250899 h 1725789"/>
            <a:gd name="connsiteX1" fmla="*/ 250899 w 1704974"/>
            <a:gd name="connsiteY1" fmla="*/ 0 h 1725789"/>
            <a:gd name="connsiteX2" fmla="*/ 994568 w 1704974"/>
            <a:gd name="connsiteY2" fmla="*/ 0 h 1725789"/>
            <a:gd name="connsiteX3" fmla="*/ 994568 w 1704974"/>
            <a:gd name="connsiteY3" fmla="*/ 0 h 1725789"/>
            <a:gd name="connsiteX4" fmla="*/ 1420812 w 1704974"/>
            <a:gd name="connsiteY4" fmla="*/ 0 h 1725789"/>
            <a:gd name="connsiteX5" fmla="*/ 1454075 w 1704974"/>
            <a:gd name="connsiteY5" fmla="*/ 0 h 1725789"/>
            <a:gd name="connsiteX6" fmla="*/ 1704974 w 1704974"/>
            <a:gd name="connsiteY6" fmla="*/ 250899 h 1725789"/>
            <a:gd name="connsiteX7" fmla="*/ 1704974 w 1704974"/>
            <a:gd name="connsiteY7" fmla="*/ 878130 h 1725789"/>
            <a:gd name="connsiteX8" fmla="*/ 1704974 w 1704974"/>
            <a:gd name="connsiteY8" fmla="*/ 878130 h 1725789"/>
            <a:gd name="connsiteX9" fmla="*/ 1704974 w 1704974"/>
            <a:gd name="connsiteY9" fmla="*/ 1254471 h 1725789"/>
            <a:gd name="connsiteX10" fmla="*/ 1704974 w 1704974"/>
            <a:gd name="connsiteY10" fmla="*/ 1254466 h 1725789"/>
            <a:gd name="connsiteX11" fmla="*/ 1454075 w 1704974"/>
            <a:gd name="connsiteY11" fmla="*/ 1505365 h 1725789"/>
            <a:gd name="connsiteX12" fmla="*/ 1414515 w 1704974"/>
            <a:gd name="connsiteY12" fmla="*/ 1505365 h 1725789"/>
            <a:gd name="connsiteX13" fmla="*/ 1382694 w 1704974"/>
            <a:gd name="connsiteY13" fmla="*/ 1725789 h 1725789"/>
            <a:gd name="connsiteX14" fmla="*/ 1267610 w 1704974"/>
            <a:gd name="connsiteY14" fmla="*/ 1502473 h 1725789"/>
            <a:gd name="connsiteX15" fmla="*/ 250899 w 1704974"/>
            <a:gd name="connsiteY15" fmla="*/ 1505365 h 1725789"/>
            <a:gd name="connsiteX16" fmla="*/ 0 w 1704974"/>
            <a:gd name="connsiteY16" fmla="*/ 1254466 h 1725789"/>
            <a:gd name="connsiteX17" fmla="*/ 0 w 1704974"/>
            <a:gd name="connsiteY17" fmla="*/ 1254471 h 1725789"/>
            <a:gd name="connsiteX18" fmla="*/ 0 w 1704974"/>
            <a:gd name="connsiteY18" fmla="*/ 878130 h 1725789"/>
            <a:gd name="connsiteX19" fmla="*/ 0 w 1704974"/>
            <a:gd name="connsiteY19" fmla="*/ 878130 h 1725789"/>
            <a:gd name="connsiteX20" fmla="*/ 0 w 1704974"/>
            <a:gd name="connsiteY20" fmla="*/ 250899 h 1725789"/>
            <a:gd name="connsiteX0" fmla="*/ 0 w 1704974"/>
            <a:gd name="connsiteY0" fmla="*/ 250899 h 1757618"/>
            <a:gd name="connsiteX1" fmla="*/ 250899 w 1704974"/>
            <a:gd name="connsiteY1" fmla="*/ 0 h 1757618"/>
            <a:gd name="connsiteX2" fmla="*/ 994568 w 1704974"/>
            <a:gd name="connsiteY2" fmla="*/ 0 h 1757618"/>
            <a:gd name="connsiteX3" fmla="*/ 994568 w 1704974"/>
            <a:gd name="connsiteY3" fmla="*/ 0 h 1757618"/>
            <a:gd name="connsiteX4" fmla="*/ 1420812 w 1704974"/>
            <a:gd name="connsiteY4" fmla="*/ 0 h 1757618"/>
            <a:gd name="connsiteX5" fmla="*/ 1454075 w 1704974"/>
            <a:gd name="connsiteY5" fmla="*/ 0 h 1757618"/>
            <a:gd name="connsiteX6" fmla="*/ 1704974 w 1704974"/>
            <a:gd name="connsiteY6" fmla="*/ 250899 h 1757618"/>
            <a:gd name="connsiteX7" fmla="*/ 1704974 w 1704974"/>
            <a:gd name="connsiteY7" fmla="*/ 878130 h 1757618"/>
            <a:gd name="connsiteX8" fmla="*/ 1704974 w 1704974"/>
            <a:gd name="connsiteY8" fmla="*/ 878130 h 1757618"/>
            <a:gd name="connsiteX9" fmla="*/ 1704974 w 1704974"/>
            <a:gd name="connsiteY9" fmla="*/ 1254471 h 1757618"/>
            <a:gd name="connsiteX10" fmla="*/ 1704974 w 1704974"/>
            <a:gd name="connsiteY10" fmla="*/ 1254466 h 1757618"/>
            <a:gd name="connsiteX11" fmla="*/ 1454075 w 1704974"/>
            <a:gd name="connsiteY11" fmla="*/ 1505365 h 1757618"/>
            <a:gd name="connsiteX12" fmla="*/ 1414515 w 1704974"/>
            <a:gd name="connsiteY12" fmla="*/ 1505365 h 1757618"/>
            <a:gd name="connsiteX13" fmla="*/ 1394438 w 1704974"/>
            <a:gd name="connsiteY13" fmla="*/ 1757618 h 1757618"/>
            <a:gd name="connsiteX14" fmla="*/ 1267610 w 1704974"/>
            <a:gd name="connsiteY14" fmla="*/ 1502473 h 1757618"/>
            <a:gd name="connsiteX15" fmla="*/ 250899 w 1704974"/>
            <a:gd name="connsiteY15" fmla="*/ 1505365 h 1757618"/>
            <a:gd name="connsiteX16" fmla="*/ 0 w 1704974"/>
            <a:gd name="connsiteY16" fmla="*/ 1254466 h 1757618"/>
            <a:gd name="connsiteX17" fmla="*/ 0 w 1704974"/>
            <a:gd name="connsiteY17" fmla="*/ 1254471 h 1757618"/>
            <a:gd name="connsiteX18" fmla="*/ 0 w 1704974"/>
            <a:gd name="connsiteY18" fmla="*/ 878130 h 1757618"/>
            <a:gd name="connsiteX19" fmla="*/ 0 w 1704974"/>
            <a:gd name="connsiteY19" fmla="*/ 878130 h 1757618"/>
            <a:gd name="connsiteX20" fmla="*/ 0 w 1704974"/>
            <a:gd name="connsiteY20" fmla="*/ 250899 h 1757618"/>
            <a:gd name="connsiteX0" fmla="*/ 0 w 1704974"/>
            <a:gd name="connsiteY0" fmla="*/ 250899 h 1725674"/>
            <a:gd name="connsiteX1" fmla="*/ 250899 w 1704974"/>
            <a:gd name="connsiteY1" fmla="*/ 0 h 1725674"/>
            <a:gd name="connsiteX2" fmla="*/ 994568 w 1704974"/>
            <a:gd name="connsiteY2" fmla="*/ 0 h 1725674"/>
            <a:gd name="connsiteX3" fmla="*/ 994568 w 1704974"/>
            <a:gd name="connsiteY3" fmla="*/ 0 h 1725674"/>
            <a:gd name="connsiteX4" fmla="*/ 1420812 w 1704974"/>
            <a:gd name="connsiteY4" fmla="*/ 0 h 1725674"/>
            <a:gd name="connsiteX5" fmla="*/ 1454075 w 1704974"/>
            <a:gd name="connsiteY5" fmla="*/ 0 h 1725674"/>
            <a:gd name="connsiteX6" fmla="*/ 1704974 w 1704974"/>
            <a:gd name="connsiteY6" fmla="*/ 250899 h 1725674"/>
            <a:gd name="connsiteX7" fmla="*/ 1704974 w 1704974"/>
            <a:gd name="connsiteY7" fmla="*/ 878130 h 1725674"/>
            <a:gd name="connsiteX8" fmla="*/ 1704974 w 1704974"/>
            <a:gd name="connsiteY8" fmla="*/ 878130 h 1725674"/>
            <a:gd name="connsiteX9" fmla="*/ 1704974 w 1704974"/>
            <a:gd name="connsiteY9" fmla="*/ 1254471 h 1725674"/>
            <a:gd name="connsiteX10" fmla="*/ 1704974 w 1704974"/>
            <a:gd name="connsiteY10" fmla="*/ 1254466 h 1725674"/>
            <a:gd name="connsiteX11" fmla="*/ 1454075 w 1704974"/>
            <a:gd name="connsiteY11" fmla="*/ 1505365 h 1725674"/>
            <a:gd name="connsiteX12" fmla="*/ 1414515 w 1704974"/>
            <a:gd name="connsiteY12" fmla="*/ 1505365 h 1725674"/>
            <a:gd name="connsiteX13" fmla="*/ 1389749 w 1704974"/>
            <a:gd name="connsiteY13" fmla="*/ 1725674 h 1725674"/>
            <a:gd name="connsiteX14" fmla="*/ 1267610 w 1704974"/>
            <a:gd name="connsiteY14" fmla="*/ 1502473 h 1725674"/>
            <a:gd name="connsiteX15" fmla="*/ 250899 w 1704974"/>
            <a:gd name="connsiteY15" fmla="*/ 1505365 h 1725674"/>
            <a:gd name="connsiteX16" fmla="*/ 0 w 1704974"/>
            <a:gd name="connsiteY16" fmla="*/ 1254466 h 1725674"/>
            <a:gd name="connsiteX17" fmla="*/ 0 w 1704974"/>
            <a:gd name="connsiteY17" fmla="*/ 1254471 h 1725674"/>
            <a:gd name="connsiteX18" fmla="*/ 0 w 1704974"/>
            <a:gd name="connsiteY18" fmla="*/ 878130 h 1725674"/>
            <a:gd name="connsiteX19" fmla="*/ 0 w 1704974"/>
            <a:gd name="connsiteY19" fmla="*/ 878130 h 1725674"/>
            <a:gd name="connsiteX20" fmla="*/ 0 w 1704974"/>
            <a:gd name="connsiteY20" fmla="*/ 250899 h 1725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704974" h="1725674">
              <a:moveTo>
                <a:pt x="0" y="250899"/>
              </a:moveTo>
              <a:cubicBezTo>
                <a:pt x="0" y="112331"/>
                <a:pt x="112331" y="0"/>
                <a:pt x="250899" y="0"/>
              </a:cubicBezTo>
              <a:lnTo>
                <a:pt x="994568" y="0"/>
              </a:lnTo>
              <a:lnTo>
                <a:pt x="994568" y="0"/>
              </a:lnTo>
              <a:lnTo>
                <a:pt x="1420812" y="0"/>
              </a:lnTo>
              <a:lnTo>
                <a:pt x="1454075" y="0"/>
              </a:lnTo>
              <a:cubicBezTo>
                <a:pt x="1592643" y="0"/>
                <a:pt x="1704974" y="112331"/>
                <a:pt x="1704974" y="250899"/>
              </a:cubicBezTo>
              <a:lnTo>
                <a:pt x="1704974" y="878130"/>
              </a:lnTo>
              <a:lnTo>
                <a:pt x="1704974" y="878130"/>
              </a:lnTo>
              <a:lnTo>
                <a:pt x="1704974" y="1254471"/>
              </a:lnTo>
              <a:lnTo>
                <a:pt x="1704974" y="1254466"/>
              </a:lnTo>
              <a:cubicBezTo>
                <a:pt x="1704974" y="1393034"/>
                <a:pt x="1592643" y="1505365"/>
                <a:pt x="1454075" y="1505365"/>
              </a:cubicBezTo>
              <a:cubicBezTo>
                <a:pt x="1417587" y="1506635"/>
                <a:pt x="1416713" y="1504095"/>
                <a:pt x="1414515" y="1505365"/>
              </a:cubicBezTo>
              <a:cubicBezTo>
                <a:pt x="1419940" y="1503124"/>
                <a:pt x="1383896" y="1719887"/>
                <a:pt x="1389749" y="1725674"/>
              </a:cubicBezTo>
              <a:cubicBezTo>
                <a:pt x="1385566" y="1708602"/>
                <a:pt x="1265846" y="1500717"/>
                <a:pt x="1267610" y="1502473"/>
              </a:cubicBezTo>
              <a:lnTo>
                <a:pt x="250899" y="1505365"/>
              </a:lnTo>
              <a:cubicBezTo>
                <a:pt x="112331" y="1505365"/>
                <a:pt x="0" y="1393034"/>
                <a:pt x="0" y="1254466"/>
              </a:cubicBezTo>
              <a:lnTo>
                <a:pt x="0" y="1254471"/>
              </a:lnTo>
              <a:lnTo>
                <a:pt x="0" y="878130"/>
              </a:lnTo>
              <a:lnTo>
                <a:pt x="0" y="878130"/>
              </a:lnTo>
              <a:lnTo>
                <a:pt x="0" y="250899"/>
              </a:lnTo>
              <a:close/>
            </a:path>
          </a:pathLst>
        </a:cu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endParaRPr lang="ja-JP" altLang="en-US"/>
        </a:p>
      </xdr:txBody>
    </xdr:sp>
    <xdr:clientData/>
  </xdr:twoCellAnchor>
  <xdr:oneCellAnchor>
    <xdr:from>
      <xdr:col>15</xdr:col>
      <xdr:colOff>33101</xdr:colOff>
      <xdr:row>6</xdr:row>
      <xdr:rowOff>264215</xdr:rowOff>
    </xdr:from>
    <xdr:ext cx="1800225" cy="1432229"/>
    <xdr:sp macro="" textlink="">
      <xdr:nvSpPr>
        <xdr:cNvPr id="19" name="テキスト ボックス 18">
          <a:extLst>
            <a:ext uri="{FF2B5EF4-FFF2-40B4-BE49-F238E27FC236}">
              <a16:creationId xmlns:a16="http://schemas.microsoft.com/office/drawing/2014/main" id="{48A133D6-0FBB-4782-A2B2-1F967EAD688C}"/>
            </a:ext>
          </a:extLst>
        </xdr:cNvPr>
        <xdr:cNvSpPr txBox="1"/>
      </xdr:nvSpPr>
      <xdr:spPr>
        <a:xfrm>
          <a:off x="5741751" y="1089715"/>
          <a:ext cx="1800225" cy="143222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tIns="72000" bIns="0" rtlCol="0" anchor="t">
          <a:noAutofit/>
        </a:bodyPr>
        <a:lstStyle/>
        <a:p>
          <a:r>
            <a:rPr kumimoji="1" lang="ja-JP" altLang="en-US" sz="800" b="1"/>
            <a:t>　指導者用献本は、</a:t>
          </a:r>
          <a:endParaRPr kumimoji="1" lang="en-US" altLang="ja-JP" sz="800" b="1"/>
        </a:p>
        <a:p>
          <a:r>
            <a:rPr kumimoji="1" lang="ja-JP" altLang="en-US" sz="800" b="1"/>
            <a:t>　こちらの欄にご記入ください。</a:t>
          </a:r>
          <a:endParaRPr kumimoji="1" lang="en-US" altLang="ja-JP" sz="800" b="1"/>
        </a:p>
        <a:p>
          <a:endParaRPr kumimoji="1" lang="ja-JP" altLang="en-US" sz="300" b="1"/>
        </a:p>
        <a:p>
          <a:r>
            <a:rPr kumimoji="1" lang="ja-JP" altLang="en-US" sz="650"/>
            <a:t>指導者用献本はシリーズ注文合計</a:t>
          </a:r>
          <a:r>
            <a:rPr kumimoji="1" lang="en-US" altLang="ja-JP" sz="650"/>
            <a:t>10</a:t>
          </a:r>
          <a:r>
            <a:rPr kumimoji="1" lang="ja-JP" altLang="en-US" sz="650"/>
            <a:t>冊ごと</a:t>
          </a:r>
          <a:endParaRPr kumimoji="1" lang="en-US" altLang="ja-JP" sz="650"/>
        </a:p>
        <a:p>
          <a:r>
            <a:rPr kumimoji="1" lang="ja-JP" altLang="en-US" sz="650"/>
            <a:t>に１冊おつけできます。</a:t>
          </a:r>
        </a:p>
        <a:p>
          <a:r>
            <a:rPr kumimoji="1" lang="ja-JP" altLang="en-US" sz="650"/>
            <a:t>指導者用献本は</a:t>
          </a:r>
          <a:r>
            <a:rPr kumimoji="1" lang="ja-JP" altLang="en-US" sz="650" b="1"/>
            <a:t>ご注文と同じシリーズから</a:t>
          </a:r>
          <a:endParaRPr kumimoji="1" lang="en-US" altLang="ja-JP" sz="650" b="1"/>
        </a:p>
        <a:p>
          <a:r>
            <a:rPr kumimoji="1" lang="ja-JP" altLang="en-US" sz="650"/>
            <a:t>お選びください。</a:t>
          </a:r>
          <a:endParaRPr kumimoji="1" lang="en-US" altLang="ja-JP" sz="650"/>
        </a:p>
        <a:p>
          <a:r>
            <a:rPr kumimoji="1" lang="ja-JP" altLang="en-US" sz="650"/>
            <a:t>（級は同一でなくても構いません）</a:t>
          </a:r>
        </a:p>
        <a:p>
          <a:r>
            <a:rPr kumimoji="1" lang="ja-JP" altLang="en-US" sz="650">
              <a:latin typeface="HG丸ｺﾞｼｯｸM-PRO" panose="020F0600000000000000" pitchFamily="50" charset="-128"/>
              <a:ea typeface="HG丸ｺﾞｼｯｸM-PRO" panose="020F0600000000000000" pitchFamily="50" charset="-128"/>
            </a:rPr>
            <a:t>指導者用献本とは</a:t>
          </a:r>
        </a:p>
        <a:p>
          <a:r>
            <a:rPr kumimoji="1" lang="ja-JP" altLang="en-US" sz="650">
              <a:latin typeface="HG丸ｺﾞｼｯｸM-PRO" panose="020F0600000000000000" pitchFamily="50" charset="-128"/>
              <a:ea typeface="HG丸ｺﾞｼｯｸM-PRO" panose="020F0600000000000000" pitchFamily="50" charset="-128"/>
            </a:rPr>
            <a:t>学校の授業等で、先生方に指導用として</a:t>
          </a:r>
          <a:endParaRPr kumimoji="1" lang="en-US" altLang="ja-JP" sz="650">
            <a:latin typeface="HG丸ｺﾞｼｯｸM-PRO" panose="020F0600000000000000" pitchFamily="50" charset="-128"/>
            <a:ea typeface="HG丸ｺﾞｼｯｸM-PRO" panose="020F0600000000000000" pitchFamily="50" charset="-128"/>
          </a:endParaRPr>
        </a:p>
        <a:p>
          <a:r>
            <a:rPr kumimoji="1" lang="ja-JP" altLang="en-US" sz="650">
              <a:latin typeface="HG丸ｺﾞｼｯｸM-PRO" panose="020F0600000000000000" pitchFamily="50" charset="-128"/>
              <a:ea typeface="HG丸ｺﾞｼｯｸM-PRO" panose="020F0600000000000000" pitchFamily="50" charset="-128"/>
            </a:rPr>
            <a:t>ご活用いただくため献本するものです。</a:t>
          </a:r>
        </a:p>
      </xdr:txBody>
    </xdr:sp>
    <xdr:clientData/>
  </xdr:oneCellAnchor>
  <xdr:oneCellAnchor>
    <xdr:from>
      <xdr:col>24</xdr:col>
      <xdr:colOff>0</xdr:colOff>
      <xdr:row>60</xdr:row>
      <xdr:rowOff>117707</xdr:rowOff>
    </xdr:from>
    <xdr:ext cx="1988820" cy="270913"/>
    <xdr:sp macro="" textlink="">
      <xdr:nvSpPr>
        <xdr:cNvPr id="20" name="テキスト ボックス 19">
          <a:extLst>
            <a:ext uri="{FF2B5EF4-FFF2-40B4-BE49-F238E27FC236}">
              <a16:creationId xmlns:a16="http://schemas.microsoft.com/office/drawing/2014/main" id="{C55CC462-602D-4E78-B0CA-30554B328A58}"/>
            </a:ext>
          </a:extLst>
        </xdr:cNvPr>
        <xdr:cNvSpPr txBox="1">
          <a:spLocks noChangeAspect="1"/>
        </xdr:cNvSpPr>
      </xdr:nvSpPr>
      <xdr:spPr>
        <a:xfrm>
          <a:off x="8458200" y="9217257"/>
          <a:ext cx="1988820" cy="2709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800">
              <a:latin typeface="HGS創英角ｺﾞｼｯｸUB" panose="020B0900000000000000" pitchFamily="50" charset="-128"/>
              <a:ea typeface="HGS創英角ｺﾞｼｯｸUB" panose="020B0900000000000000" pitchFamily="50" charset="-128"/>
            </a:rPr>
            <a:t>公益財団法人日本漢字能力検定協会</a:t>
          </a:r>
        </a:p>
      </xdr:txBody>
    </xdr:sp>
    <xdr:clientData/>
  </xdr:oneCellAnchor>
  <xdr:twoCellAnchor>
    <xdr:from>
      <xdr:col>1</xdr:col>
      <xdr:colOff>123825</xdr:colOff>
      <xdr:row>53</xdr:row>
      <xdr:rowOff>95250</xdr:rowOff>
    </xdr:from>
    <xdr:to>
      <xdr:col>7</xdr:col>
      <xdr:colOff>150205</xdr:colOff>
      <xdr:row>61</xdr:row>
      <xdr:rowOff>109600</xdr:rowOff>
    </xdr:to>
    <xdr:grpSp>
      <xdr:nvGrpSpPr>
        <xdr:cNvPr id="21" name="グループ化 20">
          <a:extLst>
            <a:ext uri="{FF2B5EF4-FFF2-40B4-BE49-F238E27FC236}">
              <a16:creationId xmlns:a16="http://schemas.microsoft.com/office/drawing/2014/main" id="{0EBF4CC4-2E37-4F91-A3FB-E14168CBA5CD}"/>
            </a:ext>
          </a:extLst>
        </xdr:cNvPr>
        <xdr:cNvGrpSpPr/>
      </xdr:nvGrpSpPr>
      <xdr:grpSpPr>
        <a:xfrm>
          <a:off x="184785" y="7959090"/>
          <a:ext cx="3097240" cy="1180210"/>
          <a:chOff x="151665" y="7961841"/>
          <a:chExt cx="3445855" cy="1233550"/>
        </a:xfrm>
      </xdr:grpSpPr>
      <xdr:sp macro="" textlink="">
        <xdr:nvSpPr>
          <xdr:cNvPr id="22" name="正方形/長方形 21">
            <a:extLst>
              <a:ext uri="{FF2B5EF4-FFF2-40B4-BE49-F238E27FC236}">
                <a16:creationId xmlns:a16="http://schemas.microsoft.com/office/drawing/2014/main" id="{628C21AC-1EC3-BE27-0BAB-58E13D9D1D58}"/>
              </a:ext>
            </a:extLst>
          </xdr:cNvPr>
          <xdr:cNvSpPr/>
        </xdr:nvSpPr>
        <xdr:spPr>
          <a:xfrm>
            <a:off x="151665" y="7961841"/>
            <a:ext cx="3283194" cy="1233550"/>
          </a:xfrm>
          <a:prstGeom prst="rect">
            <a:avLst/>
          </a:prstGeom>
          <a:noFill/>
          <a:ln w="6350">
            <a:noFill/>
          </a:ln>
        </xdr:spPr>
        <xdr:style>
          <a:lnRef idx="2">
            <a:schemeClr val="accent6"/>
          </a:lnRef>
          <a:fillRef idx="1">
            <a:schemeClr val="lt1"/>
          </a:fillRef>
          <a:effectRef idx="0">
            <a:schemeClr val="accent6"/>
          </a:effectRef>
          <a:fontRef idx="minor">
            <a:schemeClr val="dk1"/>
          </a:fontRef>
        </xdr:style>
        <xdr:txBody>
          <a:bodyPr vertOverflow="clip" horzOverflow="clip" lIns="0" tIns="72000" rIns="0" bIns="0" rtlCol="0" anchor="t"/>
          <a:lstStyle/>
          <a:p>
            <a:pPr algn="l"/>
            <a:r>
              <a:rPr kumimoji="1" lang="ja-JP" altLang="en-US" sz="550"/>
              <a:t>以下の事項に同意のうえご注文ください。</a:t>
            </a:r>
          </a:p>
          <a:p>
            <a:pPr algn="l"/>
            <a:r>
              <a:rPr kumimoji="1" lang="ja-JP" altLang="en-US" sz="550"/>
              <a:t>記入された個人情報は、商品の発送業務や代金請求業務、当協会の検定に関わる業務、ならびにその他公益活動を行うために使用し、法令で定める場合を除き、目的外には利用しません。（ただし、業務の一部を、業務提携会社に委託する場合があります）なお、個人情報のご記入は任意ですが、必須事項をご記入いただけない場合は商品の送付ができない場合がございますので、ご注意ください。</a:t>
            </a:r>
            <a:endParaRPr kumimoji="1" lang="en-US" altLang="ja-JP" sz="550"/>
          </a:p>
          <a:p>
            <a:pPr algn="l"/>
            <a:r>
              <a:rPr kumimoji="1" lang="ja-JP" altLang="en-US" sz="550"/>
              <a:t>ご記入いただきました個人情報に関する開示、訂正等のお問い合わせは下記の窓口へ</a:t>
            </a:r>
            <a:endParaRPr kumimoji="1" lang="en-US" altLang="ja-JP" sz="550"/>
          </a:p>
          <a:p>
            <a:pPr algn="l"/>
            <a:r>
              <a:rPr kumimoji="1" lang="ja-JP" altLang="en-US" sz="550"/>
              <a:t>お願いします。</a:t>
            </a:r>
            <a:endParaRPr kumimoji="1" lang="en-US" altLang="ja-JP" sz="550"/>
          </a:p>
          <a:p>
            <a:pPr algn="l"/>
            <a:r>
              <a:rPr kumimoji="1" lang="ja-JP" altLang="en-US" sz="550"/>
              <a:t>公益財団法人 日本漢字能力検定協会　個人情報保護責任者　事務局長　　</a:t>
            </a:r>
            <a:endParaRPr kumimoji="1" lang="en-US" altLang="ja-JP" sz="550"/>
          </a:p>
          <a:p>
            <a:pPr algn="l"/>
            <a:r>
              <a:rPr kumimoji="1" lang="ja-JP" altLang="en-US" sz="550"/>
              <a:t>個人情報相談窓口  </a:t>
            </a:r>
            <a:endParaRPr kumimoji="1" lang="en-US" altLang="ja-JP" sz="550"/>
          </a:p>
          <a:p>
            <a:pPr algn="l"/>
            <a:r>
              <a:rPr kumimoji="1" lang="en-US" altLang="ja-JP" sz="600"/>
              <a:t>https://www.kanken.or.jp/privacy/</a:t>
            </a:r>
            <a:endParaRPr kumimoji="1" lang="ja-JP" altLang="en-US" sz="600"/>
          </a:p>
        </xdr:txBody>
      </xdr:sp>
      <xdr:pic>
        <xdr:nvPicPr>
          <xdr:cNvPr id="23" name="図 22">
            <a:extLst>
              <a:ext uri="{FF2B5EF4-FFF2-40B4-BE49-F238E27FC236}">
                <a16:creationId xmlns:a16="http://schemas.microsoft.com/office/drawing/2014/main" id="{6A1B466D-12AE-C800-ABD9-3BB6CE9735B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100339" y="8532728"/>
            <a:ext cx="497181" cy="52861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oneCellAnchor>
    <xdr:from>
      <xdr:col>25</xdr:col>
      <xdr:colOff>457200</xdr:colOff>
      <xdr:row>6</xdr:row>
      <xdr:rowOff>60960</xdr:rowOff>
    </xdr:from>
    <xdr:ext cx="1828800" cy="263293"/>
    <xdr:sp macro="" textlink="">
      <xdr:nvSpPr>
        <xdr:cNvPr id="24" name="テキスト ボックス 23">
          <a:extLst>
            <a:ext uri="{FF2B5EF4-FFF2-40B4-BE49-F238E27FC236}">
              <a16:creationId xmlns:a16="http://schemas.microsoft.com/office/drawing/2014/main" id="{A69D5297-587D-4CF1-9BC6-3595B74B7D92}"/>
            </a:ext>
          </a:extLst>
        </xdr:cNvPr>
        <xdr:cNvSpPr txBox="1">
          <a:spLocks noChangeAspect="1"/>
        </xdr:cNvSpPr>
      </xdr:nvSpPr>
      <xdr:spPr>
        <a:xfrm>
          <a:off x="9366250" y="886460"/>
          <a:ext cx="1828800" cy="263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kumimoji="1" lang="ja-JP" altLang="en-US" sz="800" b="0">
              <a:latin typeface="BIZ UDPゴシック" panose="020B0400000000000000" pitchFamily="50" charset="-128"/>
              <a:ea typeface="BIZ UDPゴシック" panose="020B0400000000000000" pitchFamily="50" charset="-128"/>
            </a:rPr>
            <a:t>発注日／　　　　　　年　　　　月　　　　日</a:t>
          </a:r>
        </a:p>
      </xdr:txBody>
    </xdr:sp>
    <xdr:clientData/>
  </xdr:oneCellAnchor>
  <xdr:twoCellAnchor>
    <xdr:from>
      <xdr:col>10</xdr:col>
      <xdr:colOff>53340</xdr:colOff>
      <xdr:row>25</xdr:row>
      <xdr:rowOff>137160</xdr:rowOff>
    </xdr:from>
    <xdr:to>
      <xdr:col>12</xdr:col>
      <xdr:colOff>403860</xdr:colOff>
      <xdr:row>28</xdr:row>
      <xdr:rowOff>30480</xdr:rowOff>
    </xdr:to>
    <xdr:sp macro="" textlink="">
      <xdr:nvSpPr>
        <xdr:cNvPr id="25" name="テキスト ボックス 24">
          <a:extLst>
            <a:ext uri="{FF2B5EF4-FFF2-40B4-BE49-F238E27FC236}">
              <a16:creationId xmlns:a16="http://schemas.microsoft.com/office/drawing/2014/main" id="{36D363D0-92B8-9DEE-6BFE-EC4C763036CE}"/>
            </a:ext>
          </a:extLst>
        </xdr:cNvPr>
        <xdr:cNvSpPr txBox="1"/>
      </xdr:nvSpPr>
      <xdr:spPr>
        <a:xfrm>
          <a:off x="3710940" y="3954780"/>
          <a:ext cx="762000" cy="35052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800" kern="1200">
              <a:latin typeface="+mn-ea"/>
              <a:ea typeface="+mn-ea"/>
            </a:rPr>
            <a:t>2021</a:t>
          </a:r>
          <a:r>
            <a:rPr kumimoji="1" lang="ja-JP" altLang="en-US" sz="800" kern="1200">
              <a:latin typeface="+mn-ea"/>
              <a:ea typeface="+mn-ea"/>
            </a:rPr>
            <a:t>・</a:t>
          </a:r>
          <a:r>
            <a:rPr kumimoji="1" lang="en-US" altLang="ja-JP" sz="800" kern="1200">
              <a:latin typeface="+mn-ea"/>
              <a:ea typeface="+mn-ea"/>
            </a:rPr>
            <a:t>2022</a:t>
          </a:r>
          <a:r>
            <a:rPr kumimoji="1" lang="ja-JP" altLang="en-US" sz="800" kern="1200">
              <a:latin typeface="+mn-ea"/>
              <a:ea typeface="+mn-ea"/>
            </a:rPr>
            <a:t>年度</a:t>
          </a:r>
          <a:endParaRPr kumimoji="1" lang="en-US" altLang="ja-JP" sz="800" kern="1200">
            <a:latin typeface="+mn-ea"/>
            <a:ea typeface="+mn-ea"/>
          </a:endParaRPr>
        </a:p>
        <a:p>
          <a:pPr algn="ctr"/>
          <a:r>
            <a:rPr kumimoji="1" lang="ja-JP" altLang="en-US" sz="800" kern="1200">
              <a:latin typeface="+mn-ea"/>
              <a:ea typeface="+mn-ea"/>
            </a:rPr>
            <a:t>実施分から収録</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ook.kanken.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4"/>
  <sheetViews>
    <sheetView showGridLines="0" workbookViewId="0">
      <selection activeCell="A70" sqref="A70"/>
    </sheetView>
  </sheetViews>
  <sheetFormatPr defaultRowHeight="13.2" x14ac:dyDescent="0.2"/>
  <cols>
    <col min="1" max="1" width="5.33203125" customWidth="1"/>
    <col min="2" max="2" width="4.77734375" customWidth="1"/>
    <col min="3" max="3" width="4.44140625" customWidth="1"/>
  </cols>
  <sheetData>
    <row r="1" spans="1:14" ht="25.8" x14ac:dyDescent="0.2">
      <c r="A1" s="47" t="s">
        <v>93</v>
      </c>
    </row>
    <row r="3" spans="1:14" s="49" customFormat="1" ht="14.4" x14ac:dyDescent="0.2">
      <c r="A3" s="48" t="s">
        <v>94</v>
      </c>
      <c r="B3" s="48"/>
      <c r="C3" s="48"/>
      <c r="D3" s="50"/>
      <c r="E3" s="50"/>
      <c r="F3" s="50"/>
      <c r="G3" s="50"/>
      <c r="H3" s="50"/>
      <c r="I3" s="50"/>
      <c r="J3" s="50"/>
      <c r="K3" s="50"/>
      <c r="L3" s="50"/>
      <c r="M3" s="50"/>
      <c r="N3" s="50"/>
    </row>
    <row r="4" spans="1:14" x14ac:dyDescent="0.2">
      <c r="A4" t="s">
        <v>95</v>
      </c>
    </row>
    <row r="5" spans="1:14" x14ac:dyDescent="0.2">
      <c r="B5" t="s">
        <v>96</v>
      </c>
    </row>
    <row r="6" spans="1:14" s="66" customFormat="1" ht="28.2" x14ac:dyDescent="0.2">
      <c r="B6" s="67" t="s">
        <v>97</v>
      </c>
    </row>
    <row r="7" spans="1:14" x14ac:dyDescent="0.2">
      <c r="B7" s="53" t="s">
        <v>86</v>
      </c>
    </row>
    <row r="8" spans="1:14" x14ac:dyDescent="0.2">
      <c r="B8" s="53" t="s">
        <v>98</v>
      </c>
    </row>
    <row r="9" spans="1:14" x14ac:dyDescent="0.2">
      <c r="B9" s="53" t="s">
        <v>87</v>
      </c>
    </row>
    <row r="10" spans="1:14" ht="14.4" x14ac:dyDescent="0.2">
      <c r="B10" s="54" t="s">
        <v>88</v>
      </c>
    </row>
    <row r="11" spans="1:14" ht="14.4" x14ac:dyDescent="0.2">
      <c r="B11" s="54"/>
    </row>
    <row r="13" spans="1:14" x14ac:dyDescent="0.2">
      <c r="A13" t="s">
        <v>79</v>
      </c>
    </row>
    <row r="14" spans="1:14" x14ac:dyDescent="0.2">
      <c r="B14" t="s">
        <v>99</v>
      </c>
    </row>
    <row r="15" spans="1:14" ht="25.8" x14ac:dyDescent="0.2">
      <c r="B15" t="s">
        <v>123</v>
      </c>
    </row>
    <row r="16" spans="1:14" x14ac:dyDescent="0.2">
      <c r="B16" t="s">
        <v>100</v>
      </c>
    </row>
    <row r="17" spans="2:5" x14ac:dyDescent="0.2">
      <c r="B17" t="s">
        <v>101</v>
      </c>
    </row>
    <row r="18" spans="2:5" ht="6" customHeight="1" x14ac:dyDescent="0.2"/>
    <row r="20" spans="2:5" x14ac:dyDescent="0.2">
      <c r="C20" t="s">
        <v>162</v>
      </c>
    </row>
    <row r="21" spans="2:5" x14ac:dyDescent="0.2">
      <c r="D21" t="s">
        <v>163</v>
      </c>
    </row>
    <row r="22" spans="2:5" x14ac:dyDescent="0.2">
      <c r="D22" t="s">
        <v>164</v>
      </c>
    </row>
    <row r="23" spans="2:5" x14ac:dyDescent="0.2">
      <c r="C23" t="s">
        <v>102</v>
      </c>
    </row>
    <row r="24" spans="2:5" x14ac:dyDescent="0.2">
      <c r="C24" t="s">
        <v>103</v>
      </c>
    </row>
    <row r="25" spans="2:5" ht="6.75" customHeight="1" x14ac:dyDescent="0.2"/>
    <row r="26" spans="2:5" x14ac:dyDescent="0.2">
      <c r="B26" s="44" t="s">
        <v>161</v>
      </c>
    </row>
    <row r="27" spans="2:5" x14ac:dyDescent="0.2">
      <c r="C27" s="45" t="s">
        <v>104</v>
      </c>
      <c r="D27" s="45"/>
      <c r="E27" s="45"/>
    </row>
    <row r="28" spans="2:5" x14ac:dyDescent="0.2">
      <c r="C28" s="45"/>
      <c r="D28" s="45" t="s">
        <v>122</v>
      </c>
      <c r="E28" s="45"/>
    </row>
    <row r="29" spans="2:5" x14ac:dyDescent="0.2">
      <c r="C29" s="45" t="s">
        <v>105</v>
      </c>
      <c r="D29" s="45"/>
      <c r="E29" s="45"/>
    </row>
    <row r="30" spans="2:5" x14ac:dyDescent="0.2">
      <c r="C30" s="45"/>
      <c r="D30" s="45" t="s">
        <v>106</v>
      </c>
      <c r="E30" s="45"/>
    </row>
    <row r="33" spans="1:14" s="49" customFormat="1" ht="14.4" x14ac:dyDescent="0.2">
      <c r="A33" s="48" t="s">
        <v>107</v>
      </c>
      <c r="B33" s="48"/>
      <c r="C33" s="48"/>
      <c r="D33" s="50"/>
      <c r="E33" s="50"/>
      <c r="F33" s="50"/>
      <c r="G33" s="50"/>
      <c r="H33" s="50"/>
      <c r="I33" s="50"/>
      <c r="J33" s="50"/>
      <c r="K33" s="50"/>
      <c r="L33" s="50"/>
      <c r="M33" s="50"/>
      <c r="N33" s="50"/>
    </row>
    <row r="34" spans="1:14" x14ac:dyDescent="0.2">
      <c r="B34" t="s">
        <v>178</v>
      </c>
    </row>
    <row r="35" spans="1:14" x14ac:dyDescent="0.2">
      <c r="B35" t="s">
        <v>80</v>
      </c>
    </row>
    <row r="36" spans="1:14" x14ac:dyDescent="0.2">
      <c r="B36" t="s">
        <v>81</v>
      </c>
    </row>
    <row r="37" spans="1:14" x14ac:dyDescent="0.2">
      <c r="B37" t="s">
        <v>108</v>
      </c>
    </row>
    <row r="38" spans="1:14" ht="15" customHeight="1" x14ac:dyDescent="0.2">
      <c r="D38" s="83"/>
    </row>
    <row r="39" spans="1:14" s="49" customFormat="1" ht="14.4" x14ac:dyDescent="0.2">
      <c r="A39" s="48" t="s">
        <v>109</v>
      </c>
      <c r="B39" s="48"/>
      <c r="C39" s="48"/>
      <c r="D39" s="50"/>
      <c r="E39" s="50"/>
      <c r="F39" s="50"/>
      <c r="G39" s="50"/>
      <c r="H39" s="50"/>
      <c r="I39" s="50"/>
      <c r="J39" s="50"/>
      <c r="K39" s="50"/>
      <c r="L39" s="50"/>
      <c r="M39" s="50"/>
      <c r="N39" s="50"/>
    </row>
    <row r="40" spans="1:14" x14ac:dyDescent="0.2">
      <c r="B40" t="s">
        <v>142</v>
      </c>
    </row>
    <row r="41" spans="1:14" x14ac:dyDescent="0.2">
      <c r="C41" t="s">
        <v>124</v>
      </c>
    </row>
    <row r="44" spans="1:14" s="49" customFormat="1" ht="14.4" x14ac:dyDescent="0.2">
      <c r="A44" s="48" t="s">
        <v>110</v>
      </c>
      <c r="B44" s="48"/>
      <c r="C44" s="48"/>
      <c r="D44" s="50"/>
      <c r="E44" s="50"/>
      <c r="F44" s="50"/>
      <c r="G44" s="50"/>
      <c r="H44" s="50"/>
      <c r="I44" s="50"/>
      <c r="J44" s="50"/>
      <c r="K44" s="50"/>
      <c r="L44" s="50"/>
      <c r="M44" s="50"/>
      <c r="N44" s="50"/>
    </row>
    <row r="45" spans="1:14" x14ac:dyDescent="0.2">
      <c r="B45" s="46" t="s">
        <v>111</v>
      </c>
    </row>
    <row r="46" spans="1:14" x14ac:dyDescent="0.2">
      <c r="B46" t="s">
        <v>83</v>
      </c>
    </row>
    <row r="47" spans="1:14" x14ac:dyDescent="0.2">
      <c r="C47" t="s">
        <v>112</v>
      </c>
    </row>
    <row r="48" spans="1:14" x14ac:dyDescent="0.2">
      <c r="B48" t="s">
        <v>84</v>
      </c>
    </row>
    <row r="49" spans="1:14" x14ac:dyDescent="0.2">
      <c r="C49" t="s">
        <v>85</v>
      </c>
    </row>
    <row r="50" spans="1:14" x14ac:dyDescent="0.2">
      <c r="C50" t="s">
        <v>176</v>
      </c>
    </row>
    <row r="51" spans="1:14" ht="5.25" customHeight="1" x14ac:dyDescent="0.2"/>
    <row r="52" spans="1:14" x14ac:dyDescent="0.2">
      <c r="B52" s="74" t="s">
        <v>140</v>
      </c>
    </row>
    <row r="53" spans="1:14" x14ac:dyDescent="0.2">
      <c r="B53" s="74" t="s">
        <v>141</v>
      </c>
    </row>
    <row r="56" spans="1:14" s="49" customFormat="1" ht="14.4" x14ac:dyDescent="0.2">
      <c r="A56" s="48" t="s">
        <v>113</v>
      </c>
      <c r="B56" s="48"/>
      <c r="C56" s="48"/>
      <c r="D56" s="50"/>
      <c r="E56" s="50"/>
      <c r="F56" s="50"/>
      <c r="G56" s="50"/>
      <c r="H56" s="50"/>
      <c r="I56" s="50"/>
      <c r="J56" s="50"/>
      <c r="K56" s="50"/>
      <c r="L56" s="50"/>
      <c r="M56" s="50"/>
      <c r="N56" s="50"/>
    </row>
    <row r="57" spans="1:14" x14ac:dyDescent="0.2">
      <c r="B57" t="s">
        <v>114</v>
      </c>
    </row>
    <row r="58" spans="1:14" x14ac:dyDescent="0.2">
      <c r="B58" t="s">
        <v>115</v>
      </c>
    </row>
    <row r="59" spans="1:14" x14ac:dyDescent="0.2">
      <c r="C59" t="s">
        <v>119</v>
      </c>
    </row>
    <row r="62" spans="1:14" s="49" customFormat="1" ht="14.4" x14ac:dyDescent="0.2">
      <c r="A62" s="48" t="s">
        <v>116</v>
      </c>
      <c r="B62" s="48"/>
      <c r="C62" s="48"/>
      <c r="D62" s="50"/>
      <c r="E62" s="50"/>
      <c r="F62" s="50"/>
      <c r="G62" s="50"/>
      <c r="H62" s="50"/>
      <c r="I62" s="50"/>
      <c r="J62" s="50"/>
      <c r="K62" s="50"/>
      <c r="L62" s="50"/>
      <c r="M62" s="50"/>
      <c r="N62" s="50"/>
    </row>
    <row r="63" spans="1:14" x14ac:dyDescent="0.2">
      <c r="B63" t="s">
        <v>82</v>
      </c>
    </row>
    <row r="64" spans="1:14" x14ac:dyDescent="0.2">
      <c r="B64" t="s">
        <v>117</v>
      </c>
    </row>
  </sheetData>
  <sheetProtection algorithmName="SHA-512" hashValue="4bE8FskH3aPfp7r6Qb6ijSd3zNUa63E4l6x9TzWNnk162XmkUwmBkJGmRJgee6ynhnZ6HoW5JirX1WtdarcJGQ==" saltValue="kzQsdtu9RATAOcMZoeVGfQ==" spinCount="100000" sheet="1" objects="1" selectLockedCells="1"/>
  <phoneticPr fontId="32"/>
  <hyperlinks>
    <hyperlink ref="B6" r:id="rId1" xr:uid="{00000000-0004-0000-0000-000000000000}"/>
  </hyperlinks>
  <pageMargins left="0.27559055118110237" right="0" top="0.25" bottom="0.34" header="0.2" footer="0.31496062992125984"/>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18E7D-3291-4FE5-952A-815C7E1C7F06}">
  <sheetPr>
    <pageSetUpPr fitToPage="1"/>
  </sheetPr>
  <dimension ref="B2:BK99"/>
  <sheetViews>
    <sheetView showGridLines="0" view="pageBreakPreview" zoomScaleNormal="100" zoomScaleSheetLayoutView="100" workbookViewId="0">
      <selection activeCell="R20" sqref="R20"/>
    </sheetView>
  </sheetViews>
  <sheetFormatPr defaultColWidth="9" defaultRowHeight="21.75" customHeight="1" x14ac:dyDescent="0.2"/>
  <cols>
    <col min="1" max="1" width="0.88671875" style="1" customWidth="1"/>
    <col min="2" max="2" width="12.44140625" style="1" customWidth="1"/>
    <col min="3" max="3" width="7.44140625" style="1" customWidth="1"/>
    <col min="4" max="4" width="8.44140625" style="1" customWidth="1"/>
    <col min="5" max="5" width="6" style="1" customWidth="1"/>
    <col min="6" max="6" width="4.77734375" style="1" customWidth="1"/>
    <col min="7" max="8" width="5.6640625" style="1" customWidth="1"/>
    <col min="9" max="9" width="5.6640625" style="1" hidden="1" customWidth="1"/>
    <col min="10" max="10" width="2" style="59" customWidth="1"/>
    <col min="11" max="12" width="3" style="1" customWidth="1"/>
    <col min="13" max="13" width="6.44140625" style="1" customWidth="1"/>
    <col min="14" max="14" width="7.44140625" style="1" customWidth="1"/>
    <col min="15" max="15" width="8.44140625" style="1" customWidth="1"/>
    <col min="16" max="16" width="6" style="1" customWidth="1"/>
    <col min="17" max="17" width="4.77734375" style="1" customWidth="1"/>
    <col min="18" max="19" width="5.6640625" style="1" customWidth="1"/>
    <col min="20" max="20" width="4.21875" style="1" hidden="1" customWidth="1"/>
    <col min="21" max="21" width="2.109375" style="19" customWidth="1"/>
    <col min="22" max="23" width="3" style="19" customWidth="1"/>
    <col min="24" max="24" width="11" style="1" customWidth="1"/>
    <col min="25" max="25" width="6.44140625" style="1" customWidth="1"/>
    <col min="26" max="26" width="8.77734375" style="1" customWidth="1"/>
    <col min="27" max="27" width="5.6640625" style="1" customWidth="1"/>
    <col min="28" max="28" width="5.77734375" style="1" customWidth="1"/>
    <col min="29" max="30" width="5.6640625" style="1" customWidth="1"/>
    <col min="31" max="31" width="5.6640625" style="1" hidden="1" customWidth="1"/>
    <col min="32" max="32" width="2.109375" style="1" hidden="1" customWidth="1"/>
    <col min="33" max="33" width="4.33203125" style="1" hidden="1" customWidth="1"/>
    <col min="34" max="34" width="8.109375" style="1" hidden="1" customWidth="1"/>
    <col min="35" max="35" width="2.44140625" style="1" hidden="1" customWidth="1"/>
    <col min="36" max="36" width="4.33203125" style="1" hidden="1" customWidth="1"/>
    <col min="37" max="37" width="7.109375" style="1" hidden="1" customWidth="1"/>
    <col min="38" max="38" width="2.44140625" style="1" hidden="1" customWidth="1"/>
    <col min="39" max="39" width="4.33203125" style="1" hidden="1" customWidth="1"/>
    <col min="40" max="40" width="9.109375" style="1" hidden="1" customWidth="1"/>
    <col min="41" max="41" width="2.44140625" style="1" hidden="1" customWidth="1"/>
    <col min="42" max="42" width="4.33203125" style="1" hidden="1" customWidth="1"/>
    <col min="43" max="45" width="9" style="1" hidden="1" customWidth="1"/>
    <col min="46" max="46" width="3.21875" style="39" hidden="1" customWidth="1"/>
    <col min="47" max="47" width="7.21875" style="1" hidden="1" customWidth="1"/>
    <col min="48" max="48" width="5.88671875" style="1" hidden="1" customWidth="1"/>
    <col min="49" max="49" width="9" style="40" hidden="1" customWidth="1"/>
    <col min="50" max="51" width="9" style="1" hidden="1" customWidth="1"/>
    <col min="52" max="52" width="3.21875" style="39" hidden="1" customWidth="1"/>
    <col min="53" max="54" width="6.44140625" style="1" hidden="1" customWidth="1"/>
    <col min="55" max="55" width="9" style="40" hidden="1" customWidth="1"/>
    <col min="56" max="56" width="9" style="1" hidden="1" customWidth="1"/>
    <col min="57" max="57" width="8.77734375" style="1" hidden="1" customWidth="1"/>
    <col min="58" max="58" width="3.44140625" style="39" hidden="1" customWidth="1"/>
    <col min="59" max="59" width="6.44140625" style="1" hidden="1" customWidth="1"/>
    <col min="60" max="60" width="6.6640625" style="1" hidden="1" customWidth="1"/>
    <col min="61" max="61" width="9" style="40" hidden="1" customWidth="1"/>
    <col min="62" max="62" width="9" style="1" hidden="1" customWidth="1"/>
    <col min="63" max="63" width="0" style="1" hidden="1" customWidth="1"/>
    <col min="64" max="16384" width="9" style="1"/>
  </cols>
  <sheetData>
    <row r="2" spans="2:61" ht="6.75" customHeight="1" x14ac:dyDescent="0.2"/>
    <row r="3" spans="2:61" ht="8.25" customHeight="1" x14ac:dyDescent="0.2">
      <c r="W3" s="106"/>
      <c r="X3" s="453" t="s">
        <v>180</v>
      </c>
      <c r="Y3" s="453"/>
      <c r="Z3" s="453"/>
      <c r="AA3" s="453"/>
      <c r="AB3" s="453"/>
      <c r="AC3" s="453"/>
      <c r="AD3" s="453"/>
    </row>
    <row r="4" spans="2:61" ht="12.75" customHeight="1" x14ac:dyDescent="0.2">
      <c r="C4" s="454" t="s">
        <v>183</v>
      </c>
      <c r="D4" s="454"/>
      <c r="E4" s="454"/>
      <c r="F4" s="454"/>
      <c r="G4" s="454"/>
      <c r="H4" s="454"/>
      <c r="I4" s="454"/>
      <c r="J4" s="454"/>
      <c r="K4" s="454"/>
      <c r="L4" s="454"/>
      <c r="M4" s="455" t="s">
        <v>184</v>
      </c>
      <c r="N4" s="455"/>
      <c r="O4" s="455"/>
      <c r="P4" s="455"/>
      <c r="Q4" s="455"/>
      <c r="R4" s="455"/>
      <c r="S4" s="102"/>
      <c r="T4" s="102"/>
      <c r="U4" s="102"/>
      <c r="V4" s="102"/>
      <c r="W4" s="106"/>
      <c r="X4" s="453"/>
      <c r="Y4" s="453"/>
      <c r="Z4" s="453"/>
      <c r="AA4" s="453"/>
      <c r="AB4" s="453"/>
      <c r="AC4" s="453"/>
      <c r="AD4" s="453"/>
      <c r="AE4" s="107"/>
      <c r="AS4" s="39"/>
      <c r="AT4" s="1"/>
      <c r="AV4" s="40"/>
      <c r="AW4" s="1"/>
      <c r="AY4" s="39"/>
      <c r="AZ4" s="1"/>
      <c r="BB4" s="40"/>
      <c r="BC4" s="1"/>
      <c r="BE4" s="39"/>
      <c r="BF4" s="1"/>
      <c r="BH4" s="40"/>
      <c r="BI4" s="1"/>
    </row>
    <row r="5" spans="2:61" ht="15" customHeight="1" x14ac:dyDescent="0.2">
      <c r="B5" s="103"/>
      <c r="C5" s="454"/>
      <c r="D5" s="454"/>
      <c r="E5" s="454"/>
      <c r="F5" s="454"/>
      <c r="G5" s="454"/>
      <c r="H5" s="454"/>
      <c r="I5" s="454"/>
      <c r="J5" s="454"/>
      <c r="K5" s="454"/>
      <c r="L5" s="454"/>
      <c r="M5" s="455"/>
      <c r="N5" s="455"/>
      <c r="O5" s="455"/>
      <c r="P5" s="455"/>
      <c r="Q5" s="455"/>
      <c r="R5" s="455"/>
      <c r="S5" s="102"/>
      <c r="T5" s="102"/>
      <c r="U5" s="102"/>
      <c r="V5" s="102"/>
      <c r="W5" s="102"/>
      <c r="X5" s="453"/>
      <c r="Y5" s="453"/>
      <c r="Z5" s="453"/>
      <c r="AA5" s="453"/>
      <c r="AB5" s="453"/>
      <c r="AC5" s="453"/>
      <c r="AD5" s="453"/>
      <c r="AE5" s="108"/>
      <c r="AS5" s="39"/>
      <c r="AT5" s="1"/>
      <c r="AV5" s="40"/>
      <c r="AW5" s="1"/>
      <c r="AY5" s="39"/>
      <c r="AZ5" s="1"/>
      <c r="BB5" s="40"/>
      <c r="BC5" s="1"/>
      <c r="BE5" s="39"/>
      <c r="BF5" s="1"/>
      <c r="BH5" s="40"/>
      <c r="BI5" s="1"/>
    </row>
    <row r="6" spans="2:61" ht="1.5" customHeight="1" x14ac:dyDescent="0.2">
      <c r="B6" s="109"/>
      <c r="C6" s="109"/>
      <c r="D6" s="109"/>
      <c r="E6" s="109"/>
      <c r="F6" s="109"/>
      <c r="G6" s="109"/>
      <c r="H6" s="109"/>
      <c r="I6" s="109"/>
      <c r="J6" s="110"/>
      <c r="K6" s="109"/>
      <c r="L6" s="109"/>
      <c r="M6" s="109"/>
      <c r="N6" s="109"/>
      <c r="O6" s="109"/>
      <c r="P6" s="109"/>
      <c r="Q6" s="109"/>
      <c r="R6" s="109"/>
      <c r="S6" s="109"/>
      <c r="T6" s="109"/>
      <c r="U6" s="111"/>
      <c r="V6" s="111"/>
      <c r="W6" s="111"/>
      <c r="X6" s="109"/>
      <c r="Y6" s="109"/>
      <c r="Z6" s="109"/>
      <c r="AA6" s="109"/>
      <c r="AB6" s="109"/>
      <c r="AC6" s="109"/>
      <c r="AD6" s="112"/>
      <c r="AE6" s="112"/>
    </row>
    <row r="7" spans="2:61" ht="4.5" customHeight="1" thickBot="1" x14ac:dyDescent="0.25"/>
    <row r="8" spans="2:61" ht="12" customHeight="1" x14ac:dyDescent="0.2">
      <c r="B8" s="456" t="s">
        <v>0</v>
      </c>
      <c r="C8" s="457" t="s">
        <v>143</v>
      </c>
      <c r="D8" s="458"/>
      <c r="E8" s="461" t="s">
        <v>1</v>
      </c>
      <c r="F8" s="462" t="s">
        <v>138</v>
      </c>
      <c r="G8" s="463"/>
      <c r="H8" s="463"/>
      <c r="I8" s="463"/>
      <c r="J8" s="463"/>
      <c r="K8" s="463"/>
      <c r="L8" s="463"/>
      <c r="M8" s="463"/>
      <c r="N8" s="463"/>
      <c r="O8" s="464"/>
      <c r="P8" s="5"/>
      <c r="Q8" s="5"/>
      <c r="R8" s="5"/>
      <c r="S8" s="5"/>
      <c r="T8" s="5"/>
      <c r="U8" s="113"/>
      <c r="V8" s="416" t="s">
        <v>66</v>
      </c>
      <c r="W8" s="417"/>
      <c r="X8" s="397"/>
      <c r="Y8" s="403" t="s">
        <v>15</v>
      </c>
      <c r="Z8" s="404"/>
      <c r="AA8" s="405" t="s">
        <v>17</v>
      </c>
      <c r="AB8" s="404" t="s">
        <v>2</v>
      </c>
      <c r="AC8" s="404" t="s">
        <v>54</v>
      </c>
      <c r="AD8" s="404"/>
      <c r="AE8" s="114"/>
      <c r="BD8" s="395" t="s">
        <v>14</v>
      </c>
      <c r="BE8" s="403" t="s">
        <v>15</v>
      </c>
      <c r="BF8" s="452" t="s">
        <v>2</v>
      </c>
      <c r="BG8" s="404" t="s">
        <v>54</v>
      </c>
      <c r="BH8" s="404"/>
      <c r="BI8" s="65" t="s">
        <v>185</v>
      </c>
    </row>
    <row r="9" spans="2:61" ht="12" customHeight="1" thickBot="1" x14ac:dyDescent="0.25">
      <c r="B9" s="439"/>
      <c r="C9" s="459"/>
      <c r="D9" s="460"/>
      <c r="E9" s="445"/>
      <c r="F9" s="465"/>
      <c r="G9" s="466"/>
      <c r="H9" s="466"/>
      <c r="I9" s="466"/>
      <c r="J9" s="466"/>
      <c r="K9" s="466"/>
      <c r="L9" s="466"/>
      <c r="M9" s="466"/>
      <c r="N9" s="466"/>
      <c r="O9" s="467"/>
      <c r="P9" s="5"/>
      <c r="R9" s="5"/>
      <c r="S9" s="5"/>
      <c r="T9" s="5"/>
      <c r="U9" s="113"/>
      <c r="V9" s="418"/>
      <c r="W9" s="419"/>
      <c r="X9" s="398"/>
      <c r="Y9" s="403"/>
      <c r="Z9" s="404"/>
      <c r="AA9" s="404"/>
      <c r="AB9" s="404"/>
      <c r="AC9" s="100" t="s">
        <v>16</v>
      </c>
      <c r="AD9" s="56" t="s">
        <v>165</v>
      </c>
      <c r="AE9" s="115"/>
      <c r="AF9" s="23"/>
      <c r="AG9" s="23"/>
      <c r="AT9" s="1"/>
      <c r="BD9" s="396"/>
      <c r="BE9" s="403"/>
      <c r="BF9" s="452"/>
      <c r="BG9" s="100" t="s">
        <v>74</v>
      </c>
      <c r="BH9" s="30" t="s">
        <v>186</v>
      </c>
      <c r="BI9" s="65" t="s">
        <v>187</v>
      </c>
    </row>
    <row r="10" spans="2:61" ht="12" customHeight="1" thickBot="1" x14ac:dyDescent="0.25">
      <c r="B10" s="439" t="s">
        <v>18</v>
      </c>
      <c r="C10" s="441" t="s">
        <v>137</v>
      </c>
      <c r="D10" s="442"/>
      <c r="E10" s="445" t="s">
        <v>19</v>
      </c>
      <c r="F10" s="412" t="s">
        <v>139</v>
      </c>
      <c r="G10" s="437"/>
      <c r="H10" s="437"/>
      <c r="I10" s="437"/>
      <c r="J10" s="413"/>
      <c r="K10" s="445" t="s">
        <v>20</v>
      </c>
      <c r="L10" s="445"/>
      <c r="M10" s="412" t="s">
        <v>139</v>
      </c>
      <c r="N10" s="437"/>
      <c r="O10" s="450"/>
      <c r="P10" s="5"/>
      <c r="Q10" s="5"/>
      <c r="R10" s="114"/>
      <c r="S10" s="114"/>
      <c r="T10" s="114"/>
      <c r="U10" s="116"/>
      <c r="V10" s="325" t="s">
        <v>145</v>
      </c>
      <c r="W10" s="326"/>
      <c r="X10" s="327"/>
      <c r="Y10" s="117" t="s">
        <v>23</v>
      </c>
      <c r="Z10" s="118" t="s">
        <v>24</v>
      </c>
      <c r="AA10" s="119">
        <v>495</v>
      </c>
      <c r="AB10" s="10">
        <v>7421</v>
      </c>
      <c r="AC10" s="120"/>
      <c r="AD10" s="121"/>
      <c r="AE10" s="122">
        <f t="shared" ref="AE10:AE15" si="0">AA10*AC10</f>
        <v>0</v>
      </c>
      <c r="AF10" s="123">
        <v>2</v>
      </c>
      <c r="AG10" s="24"/>
      <c r="AT10" s="1"/>
      <c r="BD10" s="420" t="s">
        <v>76</v>
      </c>
      <c r="BE10" s="117" t="s">
        <v>23</v>
      </c>
      <c r="BF10" s="124">
        <v>4</v>
      </c>
      <c r="BG10" s="125">
        <f t="shared" ref="BG10:BG14" si="1">AC10+AD10</f>
        <v>0</v>
      </c>
      <c r="BH10" s="126">
        <f t="shared" ref="BH10:BH15" si="2">BF10*BG10</f>
        <v>0</v>
      </c>
      <c r="BI10" s="40" t="str">
        <f>IF((BG10+BH10)&gt;1,"●","")</f>
        <v/>
      </c>
    </row>
    <row r="11" spans="2:61" ht="12" customHeight="1" thickBot="1" x14ac:dyDescent="0.25">
      <c r="B11" s="440"/>
      <c r="C11" s="443"/>
      <c r="D11" s="444"/>
      <c r="E11" s="446"/>
      <c r="F11" s="447"/>
      <c r="G11" s="448"/>
      <c r="H11" s="448"/>
      <c r="I11" s="448"/>
      <c r="J11" s="449"/>
      <c r="K11" s="446"/>
      <c r="L11" s="446"/>
      <c r="M11" s="447"/>
      <c r="N11" s="448"/>
      <c r="O11" s="451"/>
      <c r="P11" s="5"/>
      <c r="Q11" s="5"/>
      <c r="R11" s="5"/>
      <c r="S11" s="5"/>
      <c r="T11" s="5"/>
      <c r="U11" s="127"/>
      <c r="V11" s="325"/>
      <c r="W11" s="326"/>
      <c r="X11" s="327"/>
      <c r="Y11" s="128" t="s">
        <v>25</v>
      </c>
      <c r="Z11" s="129" t="s">
        <v>129</v>
      </c>
      <c r="AA11" s="130">
        <v>495</v>
      </c>
      <c r="AB11" s="11">
        <v>7422</v>
      </c>
      <c r="AC11" s="131"/>
      <c r="AD11" s="132"/>
      <c r="AE11" s="122">
        <f t="shared" si="0"/>
        <v>0</v>
      </c>
      <c r="AF11" s="123" t="s">
        <v>188</v>
      </c>
      <c r="AG11" s="24"/>
      <c r="AT11" s="1"/>
      <c r="BD11" s="421"/>
      <c r="BE11" s="128" t="s">
        <v>25</v>
      </c>
      <c r="BF11" s="133">
        <v>4</v>
      </c>
      <c r="BG11" s="25">
        <f t="shared" si="1"/>
        <v>0</v>
      </c>
      <c r="BH11" s="126">
        <f t="shared" si="2"/>
        <v>0</v>
      </c>
      <c r="BI11" s="40" t="str">
        <f t="shared" ref="BI11:BI15" si="3">IF((BG11+BH11)&gt;1,"●","")</f>
        <v/>
      </c>
    </row>
    <row r="12" spans="2:61" ht="12" customHeight="1" thickBot="1" x14ac:dyDescent="0.25">
      <c r="B12" s="5" t="s">
        <v>49</v>
      </c>
      <c r="C12" s="134"/>
      <c r="D12" s="134"/>
      <c r="E12" s="134"/>
      <c r="F12" s="5"/>
      <c r="G12" s="114"/>
      <c r="H12" s="135"/>
      <c r="I12" s="135"/>
      <c r="J12" s="115"/>
      <c r="N12" s="134"/>
      <c r="O12" s="134"/>
      <c r="P12" s="134"/>
      <c r="Q12" s="5"/>
      <c r="R12" s="5"/>
      <c r="S12" s="5"/>
      <c r="T12" s="5"/>
      <c r="V12" s="325"/>
      <c r="W12" s="326"/>
      <c r="X12" s="327"/>
      <c r="Y12" s="128" t="s">
        <v>27</v>
      </c>
      <c r="Z12" s="129" t="s">
        <v>24</v>
      </c>
      <c r="AA12" s="130">
        <v>495</v>
      </c>
      <c r="AB12" s="11">
        <v>7423</v>
      </c>
      <c r="AC12" s="131"/>
      <c r="AD12" s="132"/>
      <c r="AE12" s="122">
        <f t="shared" si="0"/>
        <v>0</v>
      </c>
      <c r="AF12" s="123">
        <v>3</v>
      </c>
      <c r="AG12" s="24"/>
      <c r="AT12" s="1"/>
      <c r="BD12" s="421"/>
      <c r="BE12" s="128" t="s">
        <v>27</v>
      </c>
      <c r="BF12" s="133">
        <v>4</v>
      </c>
      <c r="BG12" s="25">
        <f t="shared" si="1"/>
        <v>0</v>
      </c>
      <c r="BH12" s="126">
        <f t="shared" si="2"/>
        <v>0</v>
      </c>
      <c r="BI12" s="40" t="str">
        <f t="shared" si="3"/>
        <v/>
      </c>
    </row>
    <row r="13" spans="2:61" ht="12" customHeight="1" thickBot="1" x14ac:dyDescent="0.25">
      <c r="B13" s="423" t="s">
        <v>63</v>
      </c>
      <c r="C13" s="425" t="s">
        <v>189</v>
      </c>
      <c r="D13" s="426"/>
      <c r="E13" s="426"/>
      <c r="F13" s="426"/>
      <c r="G13" s="426"/>
      <c r="H13" s="426"/>
      <c r="I13" s="426"/>
      <c r="J13" s="427"/>
      <c r="K13" s="428" t="s">
        <v>21</v>
      </c>
      <c r="L13" s="429"/>
      <c r="M13" s="430"/>
      <c r="N13" s="412"/>
      <c r="O13" s="413"/>
      <c r="Q13" s="5"/>
      <c r="R13" s="5"/>
      <c r="S13" s="5"/>
      <c r="T13" s="5"/>
      <c r="U13" s="21"/>
      <c r="V13" s="325"/>
      <c r="W13" s="326"/>
      <c r="X13" s="327"/>
      <c r="Y13" s="128" t="s">
        <v>28</v>
      </c>
      <c r="Z13" s="129" t="s">
        <v>24</v>
      </c>
      <c r="AA13" s="130">
        <v>495</v>
      </c>
      <c r="AB13" s="11">
        <v>7424</v>
      </c>
      <c r="AC13" s="131">
        <v>4</v>
      </c>
      <c r="AD13" s="132"/>
      <c r="AE13" s="122">
        <f t="shared" si="0"/>
        <v>1980</v>
      </c>
      <c r="AF13" s="123">
        <v>4</v>
      </c>
      <c r="AG13" s="24"/>
      <c r="AH13" s="58" t="s">
        <v>64</v>
      </c>
      <c r="AJ13" s="58" t="s">
        <v>190</v>
      </c>
      <c r="AT13" s="1"/>
      <c r="BD13" s="421"/>
      <c r="BE13" s="128" t="s">
        <v>28</v>
      </c>
      <c r="BF13" s="133">
        <v>4</v>
      </c>
      <c r="BG13" s="25">
        <f t="shared" si="1"/>
        <v>4</v>
      </c>
      <c r="BH13" s="126">
        <f t="shared" si="2"/>
        <v>16</v>
      </c>
      <c r="BI13" s="40" t="str">
        <f t="shared" si="3"/>
        <v>●</v>
      </c>
    </row>
    <row r="14" spans="2:61" ht="12" customHeight="1" thickBot="1" x14ac:dyDescent="0.25">
      <c r="B14" s="424"/>
      <c r="C14" s="434"/>
      <c r="D14" s="435"/>
      <c r="E14" s="435"/>
      <c r="F14" s="435"/>
      <c r="G14" s="435"/>
      <c r="H14" s="435"/>
      <c r="I14" s="435"/>
      <c r="J14" s="436"/>
      <c r="K14" s="431"/>
      <c r="L14" s="432"/>
      <c r="M14" s="433"/>
      <c r="N14" s="414"/>
      <c r="O14" s="415"/>
      <c r="Q14" s="5"/>
      <c r="R14" s="5"/>
      <c r="S14" s="5"/>
      <c r="T14" s="5"/>
      <c r="U14" s="136"/>
      <c r="V14" s="325"/>
      <c r="W14" s="326"/>
      <c r="X14" s="327"/>
      <c r="Y14" s="128" t="s">
        <v>3</v>
      </c>
      <c r="Z14" s="129" t="s">
        <v>26</v>
      </c>
      <c r="AA14" s="130">
        <v>495</v>
      </c>
      <c r="AB14" s="11">
        <v>7425</v>
      </c>
      <c r="AC14" s="131">
        <v>5</v>
      </c>
      <c r="AD14" s="132"/>
      <c r="AE14" s="122">
        <f t="shared" si="0"/>
        <v>2475</v>
      </c>
      <c r="AF14" s="123">
        <v>5</v>
      </c>
      <c r="AG14" s="24"/>
      <c r="AH14" s="58" t="s">
        <v>191</v>
      </c>
      <c r="AJ14" s="58" t="s">
        <v>192</v>
      </c>
      <c r="AT14" s="1"/>
      <c r="BD14" s="421"/>
      <c r="BE14" s="128" t="s">
        <v>3</v>
      </c>
      <c r="BF14" s="133">
        <v>4</v>
      </c>
      <c r="BG14" s="25">
        <f t="shared" si="1"/>
        <v>5</v>
      </c>
      <c r="BH14" s="126">
        <f t="shared" si="2"/>
        <v>20</v>
      </c>
      <c r="BI14" s="40" t="str">
        <f>IF((BG14+BH14)&gt;1,"●","")</f>
        <v>●</v>
      </c>
    </row>
    <row r="15" spans="2:61" s="2" customFormat="1" ht="12" customHeight="1" thickBot="1" x14ac:dyDescent="0.25">
      <c r="B15" s="423" t="s">
        <v>22</v>
      </c>
      <c r="C15" s="412"/>
      <c r="D15" s="437"/>
      <c r="E15" s="437"/>
      <c r="F15" s="437"/>
      <c r="G15" s="437"/>
      <c r="H15" s="437"/>
      <c r="I15" s="437"/>
      <c r="J15" s="413"/>
      <c r="K15" s="406" t="s">
        <v>59</v>
      </c>
      <c r="L15" s="407"/>
      <c r="M15" s="408"/>
      <c r="N15" s="412"/>
      <c r="O15" s="413"/>
      <c r="Q15" s="5"/>
      <c r="R15" s="5"/>
      <c r="S15" s="5"/>
      <c r="T15" s="5"/>
      <c r="U15" s="137"/>
      <c r="V15" s="328"/>
      <c r="W15" s="329"/>
      <c r="X15" s="330"/>
      <c r="Y15" s="138" t="s">
        <v>4</v>
      </c>
      <c r="Z15" s="139" t="s">
        <v>26</v>
      </c>
      <c r="AA15" s="140">
        <v>495</v>
      </c>
      <c r="AB15" s="141">
        <v>7426</v>
      </c>
      <c r="AC15" s="142"/>
      <c r="AD15" s="143"/>
      <c r="AE15" s="122">
        <f t="shared" si="0"/>
        <v>0</v>
      </c>
      <c r="AF15" s="123">
        <v>6</v>
      </c>
      <c r="AG15" s="24"/>
      <c r="AR15" s="1"/>
      <c r="AS15" s="1"/>
      <c r="AT15" s="1"/>
      <c r="AU15" s="1"/>
      <c r="AV15" s="1"/>
      <c r="AW15" s="40"/>
      <c r="AX15" s="1"/>
      <c r="AY15" s="1"/>
      <c r="AZ15" s="39"/>
      <c r="BA15" s="1"/>
      <c r="BB15" s="1"/>
      <c r="BC15" s="40"/>
      <c r="BD15" s="422"/>
      <c r="BE15" s="138" t="s">
        <v>4</v>
      </c>
      <c r="BF15" s="144">
        <v>4</v>
      </c>
      <c r="BG15" s="27">
        <f>AC15+AD15</f>
        <v>0</v>
      </c>
      <c r="BH15" s="126">
        <f t="shared" si="2"/>
        <v>0</v>
      </c>
      <c r="BI15" s="40" t="str">
        <f t="shared" si="3"/>
        <v/>
      </c>
    </row>
    <row r="16" spans="2:61" ht="12" customHeight="1" thickBot="1" x14ac:dyDescent="0.25">
      <c r="B16" s="424"/>
      <c r="C16" s="414"/>
      <c r="D16" s="438"/>
      <c r="E16" s="438"/>
      <c r="F16" s="438"/>
      <c r="G16" s="438"/>
      <c r="H16" s="438"/>
      <c r="I16" s="438"/>
      <c r="J16" s="415"/>
      <c r="K16" s="409"/>
      <c r="L16" s="410"/>
      <c r="M16" s="411"/>
      <c r="N16" s="414"/>
      <c r="O16" s="415"/>
      <c r="P16" s="2"/>
      <c r="Q16" s="5"/>
      <c r="R16" s="5"/>
      <c r="S16" s="5"/>
      <c r="T16" s="5"/>
      <c r="U16" s="145"/>
      <c r="V16" s="82" t="s">
        <v>182</v>
      </c>
      <c r="W16" s="137"/>
      <c r="X16" s="6"/>
      <c r="Y16" s="6"/>
      <c r="Z16" s="5"/>
      <c r="AA16" s="7"/>
      <c r="AB16" s="5"/>
      <c r="AC16" s="33" t="s">
        <v>16</v>
      </c>
      <c r="AD16" s="34" t="s">
        <v>41</v>
      </c>
      <c r="AE16" s="122"/>
      <c r="AF16" s="123"/>
      <c r="AG16" s="24"/>
      <c r="AT16" s="1"/>
      <c r="BD16" s="137"/>
      <c r="BE16" s="6"/>
      <c r="BF16" s="43"/>
      <c r="BG16" s="100" t="s">
        <v>74</v>
      </c>
      <c r="BH16" s="126"/>
    </row>
    <row r="17" spans="2:61" ht="12" customHeight="1" thickBot="1" x14ac:dyDescent="0.25">
      <c r="B17" s="146"/>
      <c r="C17" s="114"/>
      <c r="D17" s="114"/>
      <c r="E17" s="114"/>
      <c r="F17" s="114"/>
      <c r="G17" s="114"/>
      <c r="H17" s="114"/>
      <c r="I17" s="114"/>
      <c r="J17" s="115"/>
      <c r="K17" s="147"/>
      <c r="L17" s="147"/>
      <c r="M17" s="147"/>
      <c r="N17" s="2"/>
      <c r="O17" s="2"/>
      <c r="P17" s="2"/>
      <c r="Q17" s="5"/>
      <c r="R17" s="5"/>
      <c r="S17" s="5"/>
      <c r="T17" s="5"/>
      <c r="U17" s="145"/>
      <c r="V17" s="322" t="s">
        <v>48</v>
      </c>
      <c r="W17" s="323"/>
      <c r="X17" s="324"/>
      <c r="Y17" s="15" t="s">
        <v>23</v>
      </c>
      <c r="Z17" s="148" t="s">
        <v>26</v>
      </c>
      <c r="AA17" s="119">
        <v>550</v>
      </c>
      <c r="AB17" s="149">
        <v>7427</v>
      </c>
      <c r="AC17" s="120"/>
      <c r="AD17" s="121"/>
      <c r="AE17" s="122">
        <f t="shared" ref="AE17:AE22" si="4">AA17*AC17</f>
        <v>0</v>
      </c>
      <c r="AF17" s="123">
        <v>2</v>
      </c>
      <c r="AG17" s="24"/>
      <c r="BD17" s="281" t="s">
        <v>48</v>
      </c>
      <c r="BE17" s="15" t="s">
        <v>23</v>
      </c>
      <c r="BF17" s="124">
        <v>10</v>
      </c>
      <c r="BG17" s="125">
        <f t="shared" ref="BG17:BG22" si="5">AC17+AD17</f>
        <v>0</v>
      </c>
      <c r="BH17" s="126">
        <f t="shared" ref="BH17:BH22" si="6">BF17*BG17</f>
        <v>0</v>
      </c>
    </row>
    <row r="18" spans="2:61" ht="12" customHeight="1" thickBot="1" x14ac:dyDescent="0.25">
      <c r="B18" s="404" t="s">
        <v>14</v>
      </c>
      <c r="C18" s="403" t="s">
        <v>15</v>
      </c>
      <c r="D18" s="404"/>
      <c r="E18" s="405" t="s">
        <v>17</v>
      </c>
      <c r="F18" s="404" t="s">
        <v>2</v>
      </c>
      <c r="G18" s="404" t="s">
        <v>54</v>
      </c>
      <c r="H18" s="404"/>
      <c r="I18" s="114"/>
      <c r="J18" s="150"/>
      <c r="K18" s="416" t="s">
        <v>14</v>
      </c>
      <c r="L18" s="417"/>
      <c r="M18" s="397"/>
      <c r="N18" s="403" t="s">
        <v>15</v>
      </c>
      <c r="O18" s="404"/>
      <c r="P18" s="405" t="s">
        <v>17</v>
      </c>
      <c r="Q18" s="404" t="s">
        <v>2</v>
      </c>
      <c r="R18" s="404" t="s">
        <v>54</v>
      </c>
      <c r="S18" s="404"/>
      <c r="T18" s="114"/>
      <c r="U18" s="151"/>
      <c r="V18" s="325"/>
      <c r="W18" s="326"/>
      <c r="X18" s="327"/>
      <c r="Y18" s="16" t="s">
        <v>25</v>
      </c>
      <c r="Z18" s="152" t="s">
        <v>26</v>
      </c>
      <c r="AA18" s="130">
        <v>550</v>
      </c>
      <c r="AB18" s="153">
        <v>7428</v>
      </c>
      <c r="AC18" s="131"/>
      <c r="AD18" s="132"/>
      <c r="AE18" s="122">
        <f t="shared" si="4"/>
        <v>0</v>
      </c>
      <c r="AF18" s="123" t="s">
        <v>188</v>
      </c>
      <c r="AG18" s="24"/>
      <c r="AR18" s="395" t="s">
        <v>14</v>
      </c>
      <c r="AS18" s="395" t="s">
        <v>15</v>
      </c>
      <c r="AT18" s="154" t="s">
        <v>193</v>
      </c>
      <c r="AU18" s="99" t="s">
        <v>54</v>
      </c>
      <c r="AV18" s="99"/>
      <c r="AW18" s="65" t="s">
        <v>185</v>
      </c>
      <c r="AX18" s="395" t="s">
        <v>14</v>
      </c>
      <c r="AY18" s="397" t="s">
        <v>15</v>
      </c>
      <c r="AZ18" s="154" t="s">
        <v>193</v>
      </c>
      <c r="BA18" s="99" t="s">
        <v>54</v>
      </c>
      <c r="BB18" s="99"/>
      <c r="BC18" s="65" t="s">
        <v>185</v>
      </c>
      <c r="BD18" s="282"/>
      <c r="BE18" s="16" t="s">
        <v>25</v>
      </c>
      <c r="BF18" s="133">
        <v>10</v>
      </c>
      <c r="BG18" s="25">
        <f t="shared" si="5"/>
        <v>0</v>
      </c>
      <c r="BH18" s="126">
        <f t="shared" si="6"/>
        <v>0</v>
      </c>
    </row>
    <row r="19" spans="2:61" ht="12" customHeight="1" thickBot="1" x14ac:dyDescent="0.25">
      <c r="B19" s="404"/>
      <c r="C19" s="403"/>
      <c r="D19" s="404"/>
      <c r="E19" s="404"/>
      <c r="F19" s="404"/>
      <c r="G19" s="100" t="s">
        <v>16</v>
      </c>
      <c r="H19" s="56" t="s">
        <v>165</v>
      </c>
      <c r="I19" s="115"/>
      <c r="J19" s="150"/>
      <c r="K19" s="418"/>
      <c r="L19" s="419"/>
      <c r="M19" s="398"/>
      <c r="N19" s="403"/>
      <c r="O19" s="404"/>
      <c r="P19" s="404"/>
      <c r="Q19" s="404"/>
      <c r="R19" s="100" t="s">
        <v>16</v>
      </c>
      <c r="S19" s="84" t="s">
        <v>166</v>
      </c>
      <c r="T19" s="115"/>
      <c r="U19" s="151"/>
      <c r="V19" s="325"/>
      <c r="W19" s="326"/>
      <c r="X19" s="327"/>
      <c r="Y19" s="16" t="s">
        <v>27</v>
      </c>
      <c r="Z19" s="152" t="s">
        <v>26</v>
      </c>
      <c r="AA19" s="130">
        <v>550</v>
      </c>
      <c r="AB19" s="153">
        <v>7429</v>
      </c>
      <c r="AC19" s="131"/>
      <c r="AD19" s="132"/>
      <c r="AE19" s="122">
        <f t="shared" si="4"/>
        <v>0</v>
      </c>
      <c r="AF19" s="123">
        <v>3</v>
      </c>
      <c r="AG19" s="24"/>
      <c r="AR19" s="396"/>
      <c r="AS19" s="396"/>
      <c r="AT19" s="101"/>
      <c r="AU19" s="100" t="s">
        <v>74</v>
      </c>
      <c r="AV19" s="30" t="s">
        <v>186</v>
      </c>
      <c r="AW19" s="65" t="s">
        <v>187</v>
      </c>
      <c r="AX19" s="396"/>
      <c r="AY19" s="398"/>
      <c r="AZ19" s="101"/>
      <c r="BA19" s="100" t="s">
        <v>74</v>
      </c>
      <c r="BB19" s="30" t="s">
        <v>186</v>
      </c>
      <c r="BC19" s="65" t="s">
        <v>187</v>
      </c>
      <c r="BD19" s="282"/>
      <c r="BE19" s="16" t="s">
        <v>27</v>
      </c>
      <c r="BF19" s="133">
        <v>9</v>
      </c>
      <c r="BG19" s="25">
        <f t="shared" si="5"/>
        <v>0</v>
      </c>
      <c r="BH19" s="126">
        <f t="shared" si="6"/>
        <v>0</v>
      </c>
    </row>
    <row r="20" spans="2:61" ht="12" customHeight="1" thickBot="1" x14ac:dyDescent="0.25">
      <c r="B20" s="281" t="s">
        <v>43</v>
      </c>
      <c r="C20" s="117" t="s">
        <v>60</v>
      </c>
      <c r="D20" s="117"/>
      <c r="E20" s="155">
        <v>3630</v>
      </c>
      <c r="F20" s="10">
        <v>7305</v>
      </c>
      <c r="G20" s="120">
        <v>1</v>
      </c>
      <c r="H20" s="121"/>
      <c r="I20" s="122">
        <f>E20*G20</f>
        <v>3630</v>
      </c>
      <c r="J20" s="123"/>
      <c r="K20" s="322" t="s">
        <v>175</v>
      </c>
      <c r="L20" s="323"/>
      <c r="M20" s="324"/>
      <c r="N20" s="15" t="s">
        <v>170</v>
      </c>
      <c r="O20" s="156"/>
      <c r="P20" s="155">
        <v>1430</v>
      </c>
      <c r="Q20" s="85">
        <v>7486</v>
      </c>
      <c r="R20" s="125"/>
      <c r="S20" s="126"/>
      <c r="T20" s="122">
        <f>P20*R20</f>
        <v>0</v>
      </c>
      <c r="U20" s="150">
        <v>1</v>
      </c>
      <c r="V20" s="325"/>
      <c r="W20" s="326"/>
      <c r="X20" s="327"/>
      <c r="Y20" s="16" t="s">
        <v>28</v>
      </c>
      <c r="Z20" s="152" t="s">
        <v>26</v>
      </c>
      <c r="AA20" s="130">
        <v>550</v>
      </c>
      <c r="AB20" s="153">
        <v>7430</v>
      </c>
      <c r="AC20" s="131"/>
      <c r="AD20" s="132"/>
      <c r="AE20" s="122">
        <f t="shared" si="4"/>
        <v>0</v>
      </c>
      <c r="AF20" s="123">
        <v>4</v>
      </c>
      <c r="AG20" s="24"/>
      <c r="AH20" s="1" t="s">
        <v>194</v>
      </c>
      <c r="AK20" s="1" t="s">
        <v>195</v>
      </c>
      <c r="AN20" s="1" t="s">
        <v>196</v>
      </c>
      <c r="AR20" s="281" t="s">
        <v>43</v>
      </c>
      <c r="AS20" s="117" t="s">
        <v>73</v>
      </c>
      <c r="AT20" s="157">
        <v>48</v>
      </c>
      <c r="AU20" s="125">
        <f>G20+H20</f>
        <v>1</v>
      </c>
      <c r="AV20" s="126">
        <f>AT20*AU20</f>
        <v>48</v>
      </c>
      <c r="AW20" s="158"/>
      <c r="AX20" s="281" t="s">
        <v>65</v>
      </c>
      <c r="AY20" s="15" t="s">
        <v>36</v>
      </c>
      <c r="AZ20" s="157">
        <v>6</v>
      </c>
      <c r="BA20" s="125">
        <f t="shared" ref="BA20:BA30" si="7">R20+S20</f>
        <v>0</v>
      </c>
      <c r="BB20" s="126">
        <f>AZ20*BA20</f>
        <v>0</v>
      </c>
      <c r="BC20" s="158"/>
      <c r="BD20" s="282"/>
      <c r="BE20" s="16" t="s">
        <v>28</v>
      </c>
      <c r="BF20" s="133">
        <v>10</v>
      </c>
      <c r="BG20" s="25">
        <f t="shared" si="5"/>
        <v>0</v>
      </c>
      <c r="BH20" s="126">
        <f t="shared" si="6"/>
        <v>0</v>
      </c>
    </row>
    <row r="21" spans="2:61" ht="12" customHeight="1" thickBot="1" x14ac:dyDescent="0.25">
      <c r="B21" s="283"/>
      <c r="C21" s="138" t="s">
        <v>42</v>
      </c>
      <c r="D21" s="138"/>
      <c r="E21" s="159">
        <v>3080</v>
      </c>
      <c r="F21" s="141">
        <v>7263</v>
      </c>
      <c r="G21" s="160"/>
      <c r="H21" s="161"/>
      <c r="I21" s="122">
        <f t="shared" ref="I21:I46" si="8">E21*G21</f>
        <v>0</v>
      </c>
      <c r="J21" s="123"/>
      <c r="K21" s="325"/>
      <c r="L21" s="326"/>
      <c r="M21" s="327"/>
      <c r="N21" s="16" t="s">
        <v>169</v>
      </c>
      <c r="O21" s="162"/>
      <c r="P21" s="163">
        <v>1430</v>
      </c>
      <c r="Q21" s="86">
        <v>7487</v>
      </c>
      <c r="R21" s="25"/>
      <c r="S21" s="26"/>
      <c r="T21" s="122">
        <f>P21*R21</f>
        <v>0</v>
      </c>
      <c r="U21" s="123" t="s">
        <v>171</v>
      </c>
      <c r="V21" s="325"/>
      <c r="W21" s="326"/>
      <c r="X21" s="327"/>
      <c r="Y21" s="16" t="s">
        <v>3</v>
      </c>
      <c r="Z21" s="152" t="s">
        <v>26</v>
      </c>
      <c r="AA21" s="130">
        <v>550</v>
      </c>
      <c r="AB21" s="153">
        <v>7431</v>
      </c>
      <c r="AC21" s="131"/>
      <c r="AD21" s="132"/>
      <c r="AE21" s="122">
        <f t="shared" si="4"/>
        <v>0</v>
      </c>
      <c r="AF21" s="123">
        <v>5</v>
      </c>
      <c r="AG21" s="24"/>
      <c r="AH21" s="1">
        <f>SUM(G20:G21)</f>
        <v>1</v>
      </c>
      <c r="AI21" s="1">
        <f>SUM(H20:H21)</f>
        <v>0</v>
      </c>
      <c r="AJ21" s="1" t="str">
        <f>IF(AH21&lt;AI21*10,"■","ＯＫ")</f>
        <v>ＯＫ</v>
      </c>
      <c r="AK21" s="1">
        <f>SUM(R20:R30)</f>
        <v>24</v>
      </c>
      <c r="AL21" s="1">
        <f>SUM(S20:S30)</f>
        <v>2</v>
      </c>
      <c r="AM21" s="1" t="str">
        <f>IF(AK21&lt;AL21*10,"■","ＯＫ")</f>
        <v>ＯＫ</v>
      </c>
      <c r="AN21" s="1">
        <f>SUM(AC10:AC15)</f>
        <v>9</v>
      </c>
      <c r="AO21" s="1">
        <f>SUM(AD10:AD15)</f>
        <v>0</v>
      </c>
      <c r="AP21" s="1" t="str">
        <f>IF(AN21&lt;AO21*10,"■","ＯＫ")</f>
        <v>ＯＫ</v>
      </c>
      <c r="AR21" s="283"/>
      <c r="AS21" s="138" t="s">
        <v>72</v>
      </c>
      <c r="AT21" s="164">
        <v>25</v>
      </c>
      <c r="AU21" s="165">
        <f>G21+H21</f>
        <v>0</v>
      </c>
      <c r="AV21" s="126">
        <f>AT21*AU21</f>
        <v>0</v>
      </c>
      <c r="AW21" s="158"/>
      <c r="AX21" s="282"/>
      <c r="AY21" s="16" t="s">
        <v>37</v>
      </c>
      <c r="AZ21" s="166">
        <v>8</v>
      </c>
      <c r="BA21" s="25">
        <f t="shared" si="7"/>
        <v>0</v>
      </c>
      <c r="BB21" s="126">
        <f t="shared" ref="BB21:BB30" si="9">AZ21*BA21</f>
        <v>0</v>
      </c>
      <c r="BC21" s="158"/>
      <c r="BD21" s="282"/>
      <c r="BE21" s="16" t="s">
        <v>3</v>
      </c>
      <c r="BF21" s="133">
        <v>8</v>
      </c>
      <c r="BG21" s="25">
        <f t="shared" si="5"/>
        <v>0</v>
      </c>
      <c r="BH21" s="126">
        <f t="shared" si="6"/>
        <v>0</v>
      </c>
    </row>
    <row r="22" spans="2:61" ht="12" customHeight="1" thickBot="1" x14ac:dyDescent="0.25">
      <c r="B22" s="6"/>
      <c r="C22" s="4"/>
      <c r="D22" s="5"/>
      <c r="E22" s="7"/>
      <c r="F22" s="5"/>
      <c r="G22" s="31" t="s">
        <v>16</v>
      </c>
      <c r="H22" s="32" t="s">
        <v>41</v>
      </c>
      <c r="I22" s="122"/>
      <c r="J22" s="123"/>
      <c r="K22" s="325"/>
      <c r="L22" s="326"/>
      <c r="M22" s="327"/>
      <c r="N22" s="16" t="s">
        <v>37</v>
      </c>
      <c r="O22" s="162"/>
      <c r="P22" s="163">
        <v>1320</v>
      </c>
      <c r="Q22" s="86">
        <v>7488</v>
      </c>
      <c r="R22" s="25"/>
      <c r="S22" s="26">
        <v>1</v>
      </c>
      <c r="T22" s="122">
        <f t="shared" ref="T22:T31" si="10">P22*R22</f>
        <v>0</v>
      </c>
      <c r="U22" s="123">
        <v>2</v>
      </c>
      <c r="V22" s="328"/>
      <c r="W22" s="329"/>
      <c r="X22" s="330"/>
      <c r="Y22" s="167" t="s">
        <v>4</v>
      </c>
      <c r="Z22" s="168" t="s">
        <v>26</v>
      </c>
      <c r="AA22" s="140">
        <v>550</v>
      </c>
      <c r="AB22" s="169">
        <v>7432</v>
      </c>
      <c r="AC22" s="142"/>
      <c r="AD22" s="143"/>
      <c r="AE22" s="122">
        <f t="shared" si="4"/>
        <v>0</v>
      </c>
      <c r="AF22" s="123">
        <v>6</v>
      </c>
      <c r="AG22" s="24"/>
      <c r="AR22" s="6"/>
      <c r="AS22" s="4"/>
      <c r="AT22" s="43"/>
      <c r="AU22" s="100" t="s">
        <v>74</v>
      </c>
      <c r="AV22" s="126"/>
      <c r="AW22" s="158"/>
      <c r="AX22" s="282"/>
      <c r="AY22" s="16" t="s">
        <v>5</v>
      </c>
      <c r="AZ22" s="166">
        <v>8</v>
      </c>
      <c r="BA22" s="25">
        <f t="shared" si="7"/>
        <v>1</v>
      </c>
      <c r="BB22" s="126">
        <f t="shared" si="9"/>
        <v>8</v>
      </c>
      <c r="BC22" s="158"/>
      <c r="BD22" s="283"/>
      <c r="BE22" s="167" t="s">
        <v>4</v>
      </c>
      <c r="BF22" s="144">
        <v>8</v>
      </c>
      <c r="BG22" s="27">
        <f t="shared" si="5"/>
        <v>0</v>
      </c>
      <c r="BH22" s="126">
        <f t="shared" si="6"/>
        <v>0</v>
      </c>
    </row>
    <row r="23" spans="2:61" ht="12" customHeight="1" thickBot="1" x14ac:dyDescent="0.25">
      <c r="B23" s="281" t="s">
        <v>44</v>
      </c>
      <c r="C23" s="399" t="s">
        <v>57</v>
      </c>
      <c r="D23" s="400"/>
      <c r="E23" s="155">
        <v>2750</v>
      </c>
      <c r="F23" s="170">
        <v>7214</v>
      </c>
      <c r="G23" s="120"/>
      <c r="H23" s="121"/>
      <c r="I23" s="122">
        <f t="shared" si="8"/>
        <v>0</v>
      </c>
      <c r="J23" s="123">
        <v>1</v>
      </c>
      <c r="K23" s="325"/>
      <c r="L23" s="326"/>
      <c r="M23" s="327"/>
      <c r="N23" s="16" t="s">
        <v>5</v>
      </c>
      <c r="O23" s="162"/>
      <c r="P23" s="163">
        <v>1210</v>
      </c>
      <c r="Q23" s="86">
        <v>7489</v>
      </c>
      <c r="R23" s="25">
        <v>5</v>
      </c>
      <c r="S23" s="26"/>
      <c r="T23" s="122">
        <f t="shared" si="10"/>
        <v>6050</v>
      </c>
      <c r="U23" s="123" t="s">
        <v>188</v>
      </c>
      <c r="V23" s="171"/>
      <c r="W23" s="171"/>
      <c r="X23" s="6"/>
      <c r="Y23" s="6"/>
      <c r="Z23" s="4"/>
      <c r="AA23" s="7"/>
      <c r="AB23" s="5"/>
      <c r="AC23" s="70" t="s">
        <v>16</v>
      </c>
      <c r="AD23" s="36" t="s">
        <v>41</v>
      </c>
      <c r="AE23" s="122"/>
      <c r="AF23" s="123"/>
      <c r="AG23" s="24"/>
      <c r="AR23" s="281" t="s">
        <v>44</v>
      </c>
      <c r="AS23" s="15" t="s">
        <v>57</v>
      </c>
      <c r="AT23" s="157">
        <v>16</v>
      </c>
      <c r="AU23" s="125">
        <f>G23+H23</f>
        <v>0</v>
      </c>
      <c r="AV23" s="126">
        <f>AT23*AU23</f>
        <v>0</v>
      </c>
      <c r="AW23" s="158"/>
      <c r="AX23" s="282"/>
      <c r="AY23" s="16" t="s">
        <v>6</v>
      </c>
      <c r="AZ23" s="166">
        <v>8</v>
      </c>
      <c r="BA23" s="25">
        <f t="shared" si="7"/>
        <v>5</v>
      </c>
      <c r="BB23" s="126">
        <f t="shared" si="9"/>
        <v>40</v>
      </c>
      <c r="BC23" s="158"/>
      <c r="BD23" s="171"/>
      <c r="BE23" s="6"/>
      <c r="BF23" s="43"/>
      <c r="BG23" s="100" t="s">
        <v>74</v>
      </c>
      <c r="BH23" s="172"/>
      <c r="BI23" s="158"/>
    </row>
    <row r="24" spans="2:61" ht="12" customHeight="1" thickBot="1" x14ac:dyDescent="0.25">
      <c r="B24" s="283"/>
      <c r="C24" s="401" t="s">
        <v>136</v>
      </c>
      <c r="D24" s="402"/>
      <c r="E24" s="159">
        <v>1870</v>
      </c>
      <c r="F24" s="173">
        <v>7400</v>
      </c>
      <c r="G24" s="142"/>
      <c r="H24" s="143"/>
      <c r="I24" s="122">
        <f t="shared" si="8"/>
        <v>0</v>
      </c>
      <c r="J24" s="123">
        <v>2</v>
      </c>
      <c r="K24" s="325"/>
      <c r="L24" s="326"/>
      <c r="M24" s="327"/>
      <c r="N24" s="16" t="s">
        <v>6</v>
      </c>
      <c r="O24" s="162"/>
      <c r="P24" s="163">
        <v>1210</v>
      </c>
      <c r="Q24" s="86">
        <v>7490</v>
      </c>
      <c r="R24" s="25">
        <v>6</v>
      </c>
      <c r="S24" s="26"/>
      <c r="T24" s="122">
        <f t="shared" si="10"/>
        <v>7260</v>
      </c>
      <c r="U24" s="123">
        <v>3</v>
      </c>
      <c r="V24" s="322" t="s">
        <v>146</v>
      </c>
      <c r="W24" s="323"/>
      <c r="X24" s="324"/>
      <c r="Y24" s="383" t="s">
        <v>130</v>
      </c>
      <c r="Z24" s="384"/>
      <c r="AA24" s="387">
        <v>748</v>
      </c>
      <c r="AB24" s="389">
        <v>7433</v>
      </c>
      <c r="AC24" s="391"/>
      <c r="AD24" s="393"/>
      <c r="AE24" s="356">
        <f>AA24*AC24</f>
        <v>0</v>
      </c>
      <c r="AF24" s="123"/>
      <c r="AG24" s="24"/>
      <c r="AH24" s="1" t="s">
        <v>197</v>
      </c>
      <c r="AK24" s="1" t="s">
        <v>198</v>
      </c>
      <c r="AN24" s="1" t="s">
        <v>199</v>
      </c>
      <c r="AR24" s="283"/>
      <c r="AS24" s="167" t="s">
        <v>55</v>
      </c>
      <c r="AT24" s="164">
        <v>14</v>
      </c>
      <c r="AU24" s="27">
        <f>G24+H24</f>
        <v>0</v>
      </c>
      <c r="AV24" s="126">
        <f>AT24*AU24</f>
        <v>0</v>
      </c>
      <c r="AW24" s="158"/>
      <c r="AX24" s="282"/>
      <c r="AY24" s="16" t="s">
        <v>7</v>
      </c>
      <c r="AZ24" s="166">
        <v>8</v>
      </c>
      <c r="BA24" s="25">
        <f t="shared" si="7"/>
        <v>6</v>
      </c>
      <c r="BB24" s="126">
        <f t="shared" si="9"/>
        <v>48</v>
      </c>
      <c r="BC24" s="158"/>
      <c r="BD24" s="353" t="s">
        <v>133</v>
      </c>
      <c r="BE24" s="174" t="s">
        <v>134</v>
      </c>
      <c r="BF24" s="175">
        <v>12</v>
      </c>
      <c r="BG24" s="367">
        <f>AC24+AD24</f>
        <v>0</v>
      </c>
      <c r="BH24" s="369">
        <f>BF24*BG24</f>
        <v>0</v>
      </c>
      <c r="BI24" s="158" t="str">
        <f>IF((BG24+BH24)&gt;1,"●","")</f>
        <v/>
      </c>
    </row>
    <row r="25" spans="2:61" ht="12" customHeight="1" thickBot="1" x14ac:dyDescent="0.25">
      <c r="B25" s="6"/>
      <c r="C25" s="4"/>
      <c r="D25" s="5"/>
      <c r="E25" s="7"/>
      <c r="F25" s="5"/>
      <c r="G25" s="33" t="s">
        <v>16</v>
      </c>
      <c r="H25" s="34" t="s">
        <v>41</v>
      </c>
      <c r="I25" s="122"/>
      <c r="J25" s="123"/>
      <c r="K25" s="325"/>
      <c r="L25" s="326"/>
      <c r="M25" s="327"/>
      <c r="N25" s="16" t="s">
        <v>7</v>
      </c>
      <c r="O25" s="162"/>
      <c r="P25" s="163">
        <v>1100</v>
      </c>
      <c r="Q25" s="86">
        <v>7491</v>
      </c>
      <c r="R25" s="25">
        <v>10</v>
      </c>
      <c r="S25" s="26"/>
      <c r="T25" s="122">
        <f t="shared" si="10"/>
        <v>11000</v>
      </c>
      <c r="U25" s="123">
        <v>4</v>
      </c>
      <c r="V25" s="325"/>
      <c r="W25" s="326"/>
      <c r="X25" s="327"/>
      <c r="Y25" s="385"/>
      <c r="Z25" s="386"/>
      <c r="AA25" s="388"/>
      <c r="AB25" s="390"/>
      <c r="AC25" s="392"/>
      <c r="AD25" s="394"/>
      <c r="AE25" s="356"/>
      <c r="AF25" s="123"/>
      <c r="AG25" s="24"/>
      <c r="AH25" s="1">
        <f>SUM(G23:G24)</f>
        <v>0</v>
      </c>
      <c r="AI25" s="1">
        <f>SUM(H23:H24)</f>
        <v>0</v>
      </c>
      <c r="AJ25" s="1" t="str">
        <f>IF(AH25&lt;AI25*10,"■","ＯＫ")</f>
        <v>ＯＫ</v>
      </c>
      <c r="AK25" s="1">
        <f>SUM(R32:R39)</f>
        <v>0</v>
      </c>
      <c r="AL25" s="1">
        <f>SUM(S32:S39)</f>
        <v>0</v>
      </c>
      <c r="AM25" s="1" t="str">
        <f>IF(AK25&lt;AL25*10,"■","ＯＫ")</f>
        <v>ＯＫ</v>
      </c>
      <c r="AN25" s="1">
        <f>SUM(AC17:AC22)</f>
        <v>0</v>
      </c>
      <c r="AO25" s="1">
        <f>SUM(AD17:AD22)</f>
        <v>0</v>
      </c>
      <c r="AP25" s="1" t="str">
        <f>IF(AN25&lt;AO25*10,"■","ＯＫ")</f>
        <v>ＯＫ</v>
      </c>
      <c r="AR25" s="6"/>
      <c r="AS25" s="4"/>
      <c r="AT25" s="43"/>
      <c r="AU25" s="100" t="s">
        <v>74</v>
      </c>
      <c r="AV25" s="126"/>
      <c r="AW25" s="158"/>
      <c r="AX25" s="282"/>
      <c r="AY25" s="16" t="s">
        <v>8</v>
      </c>
      <c r="AZ25" s="166">
        <v>7</v>
      </c>
      <c r="BA25" s="25">
        <f t="shared" si="7"/>
        <v>10</v>
      </c>
      <c r="BB25" s="126">
        <f t="shared" si="9"/>
        <v>70</v>
      </c>
      <c r="BC25" s="158"/>
      <c r="BD25" s="354"/>
      <c r="BE25" s="176"/>
      <c r="BF25" s="177"/>
      <c r="BG25" s="368"/>
      <c r="BH25" s="370"/>
      <c r="BI25" s="178"/>
    </row>
    <row r="26" spans="2:61" ht="12" customHeight="1" thickBot="1" x14ac:dyDescent="0.25">
      <c r="B26" s="281" t="s">
        <v>45</v>
      </c>
      <c r="C26" s="179" t="s">
        <v>23</v>
      </c>
      <c r="D26" s="180" t="s">
        <v>125</v>
      </c>
      <c r="E26" s="155">
        <v>1320</v>
      </c>
      <c r="F26" s="10">
        <v>7401</v>
      </c>
      <c r="G26" s="120">
        <v>2</v>
      </c>
      <c r="H26" s="121"/>
      <c r="I26" s="122">
        <f t="shared" si="8"/>
        <v>2640</v>
      </c>
      <c r="J26" s="123">
        <v>2</v>
      </c>
      <c r="K26" s="325"/>
      <c r="L26" s="326"/>
      <c r="M26" s="327"/>
      <c r="N26" s="16" t="s">
        <v>8</v>
      </c>
      <c r="O26" s="162"/>
      <c r="P26" s="163">
        <v>990</v>
      </c>
      <c r="Q26" s="86">
        <v>7492</v>
      </c>
      <c r="R26" s="25">
        <v>3</v>
      </c>
      <c r="S26" s="26">
        <v>1</v>
      </c>
      <c r="T26" s="122">
        <f t="shared" si="10"/>
        <v>2970</v>
      </c>
      <c r="U26" s="123">
        <v>5</v>
      </c>
      <c r="V26" s="325"/>
      <c r="W26" s="326"/>
      <c r="X26" s="327"/>
      <c r="Y26" s="371" t="s">
        <v>131</v>
      </c>
      <c r="Z26" s="372"/>
      <c r="AA26" s="375">
        <v>748</v>
      </c>
      <c r="AB26" s="377">
        <v>7434</v>
      </c>
      <c r="AC26" s="379"/>
      <c r="AD26" s="381"/>
      <c r="AE26" s="356">
        <f>AA26*AC26</f>
        <v>0</v>
      </c>
      <c r="AF26" s="123"/>
      <c r="AG26" s="24"/>
      <c r="AR26" s="281" t="s">
        <v>45</v>
      </c>
      <c r="AS26" s="179" t="s">
        <v>23</v>
      </c>
      <c r="AT26" s="157">
        <v>15</v>
      </c>
      <c r="AU26" s="125">
        <f t="shared" ref="AU26:AU39" si="11">G26+H26</f>
        <v>2</v>
      </c>
      <c r="AV26" s="126">
        <f t="shared" ref="AV26:AV37" si="12">AT26*AU26</f>
        <v>30</v>
      </c>
      <c r="AW26" s="158"/>
      <c r="AX26" s="282"/>
      <c r="AY26" s="16" t="s">
        <v>9</v>
      </c>
      <c r="AZ26" s="166">
        <v>7</v>
      </c>
      <c r="BA26" s="25">
        <f t="shared" si="7"/>
        <v>4</v>
      </c>
      <c r="BB26" s="126">
        <f t="shared" si="9"/>
        <v>28</v>
      </c>
      <c r="BC26" s="158"/>
      <c r="BD26" s="354"/>
      <c r="BE26" s="181" t="s">
        <v>135</v>
      </c>
      <c r="BF26" s="182">
        <v>10</v>
      </c>
      <c r="BG26" s="357">
        <f>AC26+AD26</f>
        <v>0</v>
      </c>
      <c r="BH26" s="359">
        <f>BF26*BG26</f>
        <v>0</v>
      </c>
      <c r="BI26" s="158" t="str">
        <f>IF((BG26+BH26)&gt;1,"●","")</f>
        <v/>
      </c>
    </row>
    <row r="27" spans="2:61" ht="12" customHeight="1" thickBot="1" x14ac:dyDescent="0.25">
      <c r="B27" s="282"/>
      <c r="C27" s="128" t="s">
        <v>25</v>
      </c>
      <c r="D27" s="129" t="s">
        <v>24</v>
      </c>
      <c r="E27" s="163">
        <v>1100</v>
      </c>
      <c r="F27" s="11">
        <v>7402</v>
      </c>
      <c r="G27" s="131">
        <v>5</v>
      </c>
      <c r="H27" s="132"/>
      <c r="I27" s="122">
        <f t="shared" si="8"/>
        <v>5500</v>
      </c>
      <c r="J27" s="123" t="s">
        <v>188</v>
      </c>
      <c r="K27" s="325"/>
      <c r="L27" s="326"/>
      <c r="M27" s="327"/>
      <c r="N27" s="16" t="s">
        <v>9</v>
      </c>
      <c r="O27" s="162"/>
      <c r="P27" s="163">
        <v>990</v>
      </c>
      <c r="Q27" s="86">
        <v>7493</v>
      </c>
      <c r="R27" s="25"/>
      <c r="S27" s="26"/>
      <c r="T27" s="122">
        <f t="shared" si="10"/>
        <v>0</v>
      </c>
      <c r="U27" s="123">
        <v>6</v>
      </c>
      <c r="V27" s="328"/>
      <c r="W27" s="329"/>
      <c r="X27" s="330"/>
      <c r="Y27" s="373"/>
      <c r="Z27" s="374"/>
      <c r="AA27" s="376"/>
      <c r="AB27" s="378"/>
      <c r="AC27" s="380"/>
      <c r="AD27" s="382"/>
      <c r="AE27" s="356"/>
      <c r="AF27" s="123"/>
      <c r="AG27" s="24"/>
      <c r="AH27" s="1" t="s">
        <v>200</v>
      </c>
      <c r="AK27" s="1" t="s">
        <v>201</v>
      </c>
      <c r="AN27" s="1" t="s">
        <v>202</v>
      </c>
      <c r="AR27" s="282"/>
      <c r="AS27" s="128" t="s">
        <v>25</v>
      </c>
      <c r="AT27" s="166">
        <v>15</v>
      </c>
      <c r="AU27" s="25">
        <f t="shared" si="11"/>
        <v>5</v>
      </c>
      <c r="AV27" s="126">
        <f t="shared" si="12"/>
        <v>75</v>
      </c>
      <c r="AW27" s="158"/>
      <c r="AX27" s="282"/>
      <c r="AY27" s="16" t="s">
        <v>10</v>
      </c>
      <c r="AZ27" s="166">
        <v>7</v>
      </c>
      <c r="BA27" s="25">
        <f t="shared" si="7"/>
        <v>0</v>
      </c>
      <c r="BB27" s="126">
        <f t="shared" si="9"/>
        <v>0</v>
      </c>
      <c r="BC27" s="158"/>
      <c r="BD27" s="355"/>
      <c r="BE27" s="183"/>
      <c r="BF27" s="184"/>
      <c r="BG27" s="358"/>
      <c r="BH27" s="360"/>
      <c r="BI27" s="178"/>
    </row>
    <row r="28" spans="2:61" ht="12" customHeight="1" thickBot="1" x14ac:dyDescent="0.25">
      <c r="B28" s="282"/>
      <c r="C28" s="128" t="s">
        <v>27</v>
      </c>
      <c r="D28" s="129" t="s">
        <v>125</v>
      </c>
      <c r="E28" s="163">
        <v>1100</v>
      </c>
      <c r="F28" s="11">
        <v>7403</v>
      </c>
      <c r="G28" s="131">
        <v>2</v>
      </c>
      <c r="H28" s="132"/>
      <c r="I28" s="122">
        <f t="shared" si="8"/>
        <v>2200</v>
      </c>
      <c r="J28" s="123">
        <v>3</v>
      </c>
      <c r="K28" s="325"/>
      <c r="L28" s="326"/>
      <c r="M28" s="327"/>
      <c r="N28" s="16" t="s">
        <v>10</v>
      </c>
      <c r="O28" s="162"/>
      <c r="P28" s="163">
        <v>990</v>
      </c>
      <c r="Q28" s="86">
        <v>7494</v>
      </c>
      <c r="R28" s="25"/>
      <c r="S28" s="26"/>
      <c r="T28" s="122">
        <f t="shared" si="10"/>
        <v>0</v>
      </c>
      <c r="U28" s="123">
        <v>7</v>
      </c>
      <c r="V28" s="185"/>
      <c r="W28" s="185"/>
      <c r="X28" s="185"/>
      <c r="Y28" s="185"/>
      <c r="Z28" s="185"/>
      <c r="AA28" s="186"/>
      <c r="AB28" s="185"/>
      <c r="AC28" s="70" t="s">
        <v>16</v>
      </c>
      <c r="AD28" s="56" t="s">
        <v>41</v>
      </c>
      <c r="AE28" s="122"/>
      <c r="AF28" s="123"/>
      <c r="AG28" s="24"/>
      <c r="AH28" s="1">
        <f>SUM(G26:G39)</f>
        <v>11</v>
      </c>
      <c r="AI28" s="1">
        <f>SUM(H26:H39)</f>
        <v>1</v>
      </c>
      <c r="AJ28" s="1" t="str">
        <f>IF(AH28&lt;AI28*10,"■","ＯＫ")</f>
        <v>ＯＫ</v>
      </c>
      <c r="AK28" s="1">
        <f>SUM(R41:R51)</f>
        <v>0</v>
      </c>
      <c r="AL28" s="1">
        <f>SUM(S41:S51)</f>
        <v>0</v>
      </c>
      <c r="AM28" s="1" t="str">
        <f>IF(AK28&lt;AL28*10,"■","ＯＫ")</f>
        <v>ＯＫ</v>
      </c>
      <c r="AN28" s="1">
        <f>SUM(AC24:AC27)</f>
        <v>0</v>
      </c>
      <c r="AO28" s="1">
        <f>SUM(AD24:AD27)</f>
        <v>0</v>
      </c>
      <c r="AP28" s="1" t="str">
        <f>IF(AN28&lt;AO28*10,"■","ＯＫ")</f>
        <v>ＯＫ</v>
      </c>
      <c r="AR28" s="282"/>
      <c r="AS28" s="128" t="s">
        <v>27</v>
      </c>
      <c r="AT28" s="166">
        <v>14</v>
      </c>
      <c r="AU28" s="25">
        <f t="shared" si="11"/>
        <v>2</v>
      </c>
      <c r="AV28" s="126">
        <f t="shared" si="12"/>
        <v>28</v>
      </c>
      <c r="AW28" s="158"/>
      <c r="AX28" s="282"/>
      <c r="AY28" s="16" t="s">
        <v>11</v>
      </c>
      <c r="AZ28" s="166">
        <v>10</v>
      </c>
      <c r="BA28" s="25">
        <f t="shared" si="7"/>
        <v>0</v>
      </c>
      <c r="BB28" s="126">
        <f t="shared" si="9"/>
        <v>0</v>
      </c>
      <c r="BC28" s="158"/>
      <c r="BD28" s="178"/>
      <c r="BE28" s="178"/>
      <c r="BF28" s="178"/>
      <c r="BG28" s="178"/>
      <c r="BH28" s="178"/>
      <c r="BI28" s="178"/>
    </row>
    <row r="29" spans="2:61" ht="12" customHeight="1" thickBot="1" x14ac:dyDescent="0.25">
      <c r="B29" s="282"/>
      <c r="C29" s="128" t="s">
        <v>28</v>
      </c>
      <c r="D29" s="129" t="s">
        <v>125</v>
      </c>
      <c r="E29" s="163">
        <v>1100</v>
      </c>
      <c r="F29" s="11">
        <v>7404</v>
      </c>
      <c r="G29" s="131"/>
      <c r="H29" s="132"/>
      <c r="I29" s="122">
        <f t="shared" si="8"/>
        <v>0</v>
      </c>
      <c r="J29" s="123">
        <v>4</v>
      </c>
      <c r="K29" s="325"/>
      <c r="L29" s="326"/>
      <c r="M29" s="327"/>
      <c r="N29" s="16" t="s">
        <v>11</v>
      </c>
      <c r="O29" s="162"/>
      <c r="P29" s="163">
        <v>990</v>
      </c>
      <c r="Q29" s="86">
        <v>7495</v>
      </c>
      <c r="R29" s="25"/>
      <c r="S29" s="26"/>
      <c r="T29" s="122">
        <f t="shared" si="10"/>
        <v>0</v>
      </c>
      <c r="U29" s="123">
        <v>8</v>
      </c>
      <c r="V29" s="361" t="s">
        <v>203</v>
      </c>
      <c r="W29" s="338" t="s">
        <v>68</v>
      </c>
      <c r="X29" s="339"/>
      <c r="Y29" s="117" t="s">
        <v>23</v>
      </c>
      <c r="Z29" s="148"/>
      <c r="AA29" s="119">
        <v>770</v>
      </c>
      <c r="AB29" s="10">
        <v>7368</v>
      </c>
      <c r="AC29" s="125"/>
      <c r="AD29" s="126"/>
      <c r="AE29" s="122">
        <f>AA29*AC29</f>
        <v>0</v>
      </c>
      <c r="AF29" s="123">
        <v>2</v>
      </c>
      <c r="AG29" s="24"/>
      <c r="AR29" s="282"/>
      <c r="AS29" s="128" t="s">
        <v>28</v>
      </c>
      <c r="AT29" s="166">
        <v>15</v>
      </c>
      <c r="AU29" s="25">
        <f t="shared" si="11"/>
        <v>0</v>
      </c>
      <c r="AV29" s="126">
        <f t="shared" si="12"/>
        <v>0</v>
      </c>
      <c r="AW29" s="158"/>
      <c r="AX29" s="282"/>
      <c r="AY29" s="16" t="s">
        <v>12</v>
      </c>
      <c r="AZ29" s="166">
        <v>10</v>
      </c>
      <c r="BA29" s="25">
        <f t="shared" si="7"/>
        <v>0</v>
      </c>
      <c r="BB29" s="126">
        <f t="shared" si="9"/>
        <v>0</v>
      </c>
      <c r="BC29" s="158"/>
      <c r="BD29" s="178"/>
      <c r="BE29" s="178"/>
      <c r="BF29" s="178"/>
      <c r="BG29" s="178"/>
      <c r="BH29" s="178"/>
      <c r="BI29" s="178"/>
    </row>
    <row r="30" spans="2:61" ht="12" customHeight="1" thickBot="1" x14ac:dyDescent="0.25">
      <c r="B30" s="282"/>
      <c r="C30" s="128" t="s">
        <v>3</v>
      </c>
      <c r="D30" s="129" t="s">
        <v>125</v>
      </c>
      <c r="E30" s="163">
        <v>990</v>
      </c>
      <c r="F30" s="11">
        <v>7405</v>
      </c>
      <c r="G30" s="131"/>
      <c r="H30" s="132"/>
      <c r="I30" s="122">
        <f t="shared" si="8"/>
        <v>0</v>
      </c>
      <c r="J30" s="123">
        <v>5</v>
      </c>
      <c r="K30" s="325"/>
      <c r="L30" s="326"/>
      <c r="M30" s="327"/>
      <c r="N30" s="16" t="s">
        <v>12</v>
      </c>
      <c r="O30" s="162"/>
      <c r="P30" s="163">
        <v>990</v>
      </c>
      <c r="Q30" s="86">
        <v>7496</v>
      </c>
      <c r="R30" s="25"/>
      <c r="S30" s="26"/>
      <c r="T30" s="122">
        <f t="shared" si="10"/>
        <v>0</v>
      </c>
      <c r="U30" s="123">
        <v>9</v>
      </c>
      <c r="V30" s="362"/>
      <c r="W30" s="340"/>
      <c r="X30" s="341"/>
      <c r="Y30" s="128" t="s">
        <v>25</v>
      </c>
      <c r="Z30" s="152"/>
      <c r="AA30" s="130">
        <v>770</v>
      </c>
      <c r="AB30" s="11">
        <v>7351</v>
      </c>
      <c r="AC30" s="25"/>
      <c r="AD30" s="26"/>
      <c r="AE30" s="122">
        <f>AA30*AC30</f>
        <v>0</v>
      </c>
      <c r="AF30" s="123" t="s">
        <v>188</v>
      </c>
      <c r="AG30" s="24"/>
      <c r="AH30" s="1" t="s">
        <v>204</v>
      </c>
      <c r="AN30" s="1" t="s">
        <v>205</v>
      </c>
      <c r="AR30" s="282"/>
      <c r="AS30" s="128" t="s">
        <v>3</v>
      </c>
      <c r="AT30" s="166">
        <v>14</v>
      </c>
      <c r="AU30" s="25">
        <f t="shared" si="11"/>
        <v>0</v>
      </c>
      <c r="AV30" s="126">
        <f t="shared" si="12"/>
        <v>0</v>
      </c>
      <c r="AW30" s="158"/>
      <c r="AX30" s="283"/>
      <c r="AY30" s="167" t="s">
        <v>13</v>
      </c>
      <c r="AZ30" s="164">
        <v>10</v>
      </c>
      <c r="BA30" s="27">
        <f t="shared" si="7"/>
        <v>0</v>
      </c>
      <c r="BB30" s="126">
        <f t="shared" si="9"/>
        <v>0</v>
      </c>
      <c r="BC30" s="158"/>
    </row>
    <row r="31" spans="2:61" ht="12" customHeight="1" thickBot="1" x14ac:dyDescent="0.25">
      <c r="B31" s="282"/>
      <c r="C31" s="128" t="s">
        <v>4</v>
      </c>
      <c r="D31" s="129" t="s">
        <v>125</v>
      </c>
      <c r="E31" s="163">
        <v>990</v>
      </c>
      <c r="F31" s="11">
        <v>7406</v>
      </c>
      <c r="G31" s="131"/>
      <c r="H31" s="132"/>
      <c r="I31" s="122">
        <f t="shared" si="8"/>
        <v>0</v>
      </c>
      <c r="J31" s="123">
        <v>6</v>
      </c>
      <c r="K31" s="328"/>
      <c r="L31" s="329"/>
      <c r="M31" s="330"/>
      <c r="N31" s="167" t="s">
        <v>13</v>
      </c>
      <c r="O31" s="187"/>
      <c r="P31" s="159">
        <v>990</v>
      </c>
      <c r="Q31" s="87">
        <v>7497</v>
      </c>
      <c r="R31" s="27"/>
      <c r="S31" s="28"/>
      <c r="T31" s="122">
        <f t="shared" si="10"/>
        <v>0</v>
      </c>
      <c r="U31" s="123">
        <v>10</v>
      </c>
      <c r="V31" s="362"/>
      <c r="W31" s="340"/>
      <c r="X31" s="341"/>
      <c r="Y31" s="128" t="s">
        <v>27</v>
      </c>
      <c r="Z31" s="152"/>
      <c r="AA31" s="130">
        <v>770</v>
      </c>
      <c r="AB31" s="11">
        <v>7334</v>
      </c>
      <c r="AC31" s="25"/>
      <c r="AD31" s="26"/>
      <c r="AE31" s="122">
        <f>AA31*AC31</f>
        <v>0</v>
      </c>
      <c r="AF31" s="123">
        <v>3</v>
      </c>
      <c r="AG31" s="24"/>
      <c r="AH31" s="1">
        <f>SUM(G41:G46)</f>
        <v>0</v>
      </c>
      <c r="AI31" s="1">
        <f>SUM(H41:H46)</f>
        <v>0</v>
      </c>
      <c r="AJ31" s="1" t="str">
        <f>IF(AH31&lt;AI31*10,"■","ＯＫ")</f>
        <v>ＯＫ</v>
      </c>
      <c r="AN31" s="1">
        <f>SUM(AC31:AC34)</f>
        <v>0</v>
      </c>
      <c r="AO31" s="1">
        <f>SUM(AD31:AD34)</f>
        <v>0</v>
      </c>
      <c r="AP31" s="1" t="str">
        <f>IF(AN31&lt;AO31*10,"■","ＯＫ")</f>
        <v>ＯＫ</v>
      </c>
      <c r="AR31" s="282"/>
      <c r="AS31" s="128" t="s">
        <v>4</v>
      </c>
      <c r="AT31" s="166">
        <v>13</v>
      </c>
      <c r="AU31" s="25">
        <f t="shared" si="11"/>
        <v>0</v>
      </c>
      <c r="AV31" s="126">
        <f t="shared" si="12"/>
        <v>0</v>
      </c>
      <c r="AW31" s="158"/>
      <c r="AX31" s="98"/>
      <c r="AY31" s="188"/>
      <c r="AZ31" s="189"/>
      <c r="BA31" s="33" t="s">
        <v>74</v>
      </c>
      <c r="BB31" s="126"/>
      <c r="BC31" s="158"/>
      <c r="BD31" s="304" t="s">
        <v>78</v>
      </c>
      <c r="BE31" s="15" t="s">
        <v>23</v>
      </c>
      <c r="BF31" s="124">
        <v>10</v>
      </c>
      <c r="BG31" s="125">
        <f>AC29+AD29</f>
        <v>0</v>
      </c>
      <c r="BH31" s="126">
        <f>BF31*BG31</f>
        <v>0</v>
      </c>
      <c r="BI31" s="158" t="str">
        <f>IF((BG31+BH31)&gt;1,"●","")</f>
        <v/>
      </c>
    </row>
    <row r="32" spans="2:61" ht="12" customHeight="1" thickBot="1" x14ac:dyDescent="0.25">
      <c r="B32" s="282"/>
      <c r="C32" s="128" t="s">
        <v>29</v>
      </c>
      <c r="D32" s="129" t="s">
        <v>125</v>
      </c>
      <c r="E32" s="163">
        <v>990</v>
      </c>
      <c r="F32" s="11">
        <v>7407</v>
      </c>
      <c r="G32" s="131"/>
      <c r="H32" s="132"/>
      <c r="I32" s="122">
        <f t="shared" si="8"/>
        <v>0</v>
      </c>
      <c r="J32" s="123">
        <v>7</v>
      </c>
      <c r="R32" s="33" t="s">
        <v>16</v>
      </c>
      <c r="S32" s="34" t="s">
        <v>41</v>
      </c>
      <c r="T32" s="122"/>
      <c r="U32" s="123"/>
      <c r="V32" s="362"/>
      <c r="W32" s="342"/>
      <c r="X32" s="343"/>
      <c r="Y32" s="138" t="s">
        <v>28</v>
      </c>
      <c r="Z32" s="168"/>
      <c r="AA32" s="140">
        <v>770</v>
      </c>
      <c r="AB32" s="141">
        <v>7335</v>
      </c>
      <c r="AC32" s="27"/>
      <c r="AD32" s="28"/>
      <c r="AE32" s="122">
        <f>AA32*AC32</f>
        <v>0</v>
      </c>
      <c r="AF32" s="123">
        <v>4</v>
      </c>
      <c r="AG32" s="24"/>
      <c r="AR32" s="282"/>
      <c r="AS32" s="128" t="s">
        <v>29</v>
      </c>
      <c r="AT32" s="166">
        <v>12</v>
      </c>
      <c r="AU32" s="25">
        <f t="shared" si="11"/>
        <v>0</v>
      </c>
      <c r="AV32" s="126">
        <f t="shared" si="12"/>
        <v>0</v>
      </c>
      <c r="AW32" s="158"/>
      <c r="AX32" s="364" t="s">
        <v>46</v>
      </c>
      <c r="AY32" s="15" t="s">
        <v>206</v>
      </c>
      <c r="AZ32" s="157">
        <v>15</v>
      </c>
      <c r="BA32" s="125" t="e">
        <f>R32+S32</f>
        <v>#VALUE!</v>
      </c>
      <c r="BB32" s="126" t="e">
        <f t="shared" ref="BB32:BB37" si="13">AZ32*BA32</f>
        <v>#VALUE!</v>
      </c>
      <c r="BC32" s="158"/>
      <c r="BD32" s="305"/>
      <c r="BE32" s="190" t="s">
        <v>5</v>
      </c>
      <c r="BF32" s="191">
        <v>10</v>
      </c>
      <c r="BG32" s="25">
        <f>AC30+AD30</f>
        <v>0</v>
      </c>
      <c r="BH32" s="126">
        <f>BF32*BG32</f>
        <v>0</v>
      </c>
      <c r="BI32" s="158" t="str">
        <f>IF((BG32+BH32)&gt;1,"●","")</f>
        <v/>
      </c>
    </row>
    <row r="33" spans="2:63" ht="12" customHeight="1" thickBot="1" x14ac:dyDescent="0.25">
      <c r="B33" s="282"/>
      <c r="C33" s="128" t="s">
        <v>30</v>
      </c>
      <c r="D33" s="129" t="s">
        <v>24</v>
      </c>
      <c r="E33" s="163">
        <v>990</v>
      </c>
      <c r="F33" s="11">
        <v>7408</v>
      </c>
      <c r="G33" s="131"/>
      <c r="H33" s="132"/>
      <c r="I33" s="122">
        <f t="shared" si="8"/>
        <v>0</v>
      </c>
      <c r="J33" s="123">
        <v>8</v>
      </c>
      <c r="K33" s="322" t="s">
        <v>89</v>
      </c>
      <c r="L33" s="323"/>
      <c r="M33" s="324"/>
      <c r="N33" s="15" t="s">
        <v>206</v>
      </c>
      <c r="O33" s="8" t="s">
        <v>62</v>
      </c>
      <c r="P33" s="155">
        <v>1540</v>
      </c>
      <c r="Q33" s="10">
        <v>7292</v>
      </c>
      <c r="R33" s="125"/>
      <c r="S33" s="126"/>
      <c r="T33" s="122">
        <f>P33*R33</f>
        <v>0</v>
      </c>
      <c r="U33" s="150">
        <v>1</v>
      </c>
      <c r="V33" s="362"/>
      <c r="W33" s="331" t="s">
        <v>69</v>
      </c>
      <c r="X33" s="331"/>
      <c r="Y33" s="117" t="s">
        <v>23</v>
      </c>
      <c r="Z33" s="148"/>
      <c r="AA33" s="119">
        <v>495</v>
      </c>
      <c r="AB33" s="10">
        <v>7336</v>
      </c>
      <c r="AC33" s="125"/>
      <c r="AD33" s="126"/>
      <c r="AE33" s="122">
        <f t="shared" ref="AE33:AE40" si="14">AA33*AC33</f>
        <v>0</v>
      </c>
      <c r="AF33" s="192">
        <v>2</v>
      </c>
      <c r="AG33" s="24"/>
      <c r="AH33" s="1" t="s">
        <v>207</v>
      </c>
      <c r="AN33" s="1" t="s">
        <v>208</v>
      </c>
      <c r="AR33" s="282"/>
      <c r="AS33" s="128" t="s">
        <v>30</v>
      </c>
      <c r="AT33" s="166">
        <v>14</v>
      </c>
      <c r="AU33" s="25">
        <f t="shared" si="11"/>
        <v>0</v>
      </c>
      <c r="AV33" s="126">
        <f t="shared" si="12"/>
        <v>0</v>
      </c>
      <c r="AW33" s="158"/>
      <c r="AX33" s="365"/>
      <c r="AY33" s="16" t="s">
        <v>209</v>
      </c>
      <c r="AZ33" s="166">
        <v>15</v>
      </c>
      <c r="BA33" s="25">
        <f t="shared" ref="BA33:BA37" si="15">R33+S33</f>
        <v>0</v>
      </c>
      <c r="BB33" s="126">
        <f t="shared" si="13"/>
        <v>0</v>
      </c>
      <c r="BC33" s="158"/>
      <c r="BD33" s="305"/>
      <c r="BE33" s="128" t="s">
        <v>6</v>
      </c>
      <c r="BF33" s="133">
        <v>10</v>
      </c>
      <c r="BG33" s="25">
        <f>AC31+AD31</f>
        <v>0</v>
      </c>
      <c r="BH33" s="126">
        <f>BF33*BG33</f>
        <v>0</v>
      </c>
      <c r="BI33" s="158" t="str">
        <f>IF((BG33+BH33)&gt;1,"●","")</f>
        <v/>
      </c>
    </row>
    <row r="34" spans="2:63" ht="12" customHeight="1" thickBot="1" x14ac:dyDescent="0.25">
      <c r="B34" s="282"/>
      <c r="C34" s="128" t="s">
        <v>31</v>
      </c>
      <c r="D34" s="129" t="s">
        <v>127</v>
      </c>
      <c r="E34" s="163">
        <v>990</v>
      </c>
      <c r="F34" s="11">
        <v>7409</v>
      </c>
      <c r="G34" s="131"/>
      <c r="H34" s="132"/>
      <c r="I34" s="122">
        <f t="shared" si="8"/>
        <v>0</v>
      </c>
      <c r="J34" s="123">
        <v>9</v>
      </c>
      <c r="K34" s="325"/>
      <c r="L34" s="326"/>
      <c r="M34" s="327"/>
      <c r="N34" s="16" t="s">
        <v>209</v>
      </c>
      <c r="O34" s="9" t="s">
        <v>62</v>
      </c>
      <c r="P34" s="163">
        <v>1430</v>
      </c>
      <c r="Q34" s="11">
        <v>7293</v>
      </c>
      <c r="R34" s="25"/>
      <c r="S34" s="26"/>
      <c r="T34" s="122">
        <f t="shared" ref="T34:T38" si="16">P34*R34</f>
        <v>0</v>
      </c>
      <c r="U34" s="123" t="s">
        <v>210</v>
      </c>
      <c r="V34" s="362"/>
      <c r="W34" s="331"/>
      <c r="X34" s="331"/>
      <c r="Y34" s="128" t="s">
        <v>25</v>
      </c>
      <c r="Z34" s="152"/>
      <c r="AA34" s="130">
        <v>495</v>
      </c>
      <c r="AB34" s="11">
        <v>7337</v>
      </c>
      <c r="AC34" s="25"/>
      <c r="AD34" s="26"/>
      <c r="AE34" s="122">
        <f t="shared" si="14"/>
        <v>0</v>
      </c>
      <c r="AF34" s="192" t="s">
        <v>188</v>
      </c>
      <c r="AG34" s="24"/>
      <c r="AH34" s="1">
        <f>SUM(G48:G53)</f>
        <v>0</v>
      </c>
      <c r="AI34" s="1">
        <f>SUM(H48:H53)</f>
        <v>0</v>
      </c>
      <c r="AJ34" s="1" t="str">
        <f>IF(AH34&lt;AI34*10,"■","ＯＫ")</f>
        <v>ＯＫ</v>
      </c>
      <c r="AN34" s="1">
        <f>SUM(AC35:AC38)</f>
        <v>0</v>
      </c>
      <c r="AO34" s="1">
        <f>SUM(AD35:AD38)</f>
        <v>0</v>
      </c>
      <c r="AP34" s="1" t="str">
        <f>IF(AN34&lt;AO34*10,"■","ＯＫ")</f>
        <v>ＯＫ</v>
      </c>
      <c r="AR34" s="282"/>
      <c r="AS34" s="128" t="s">
        <v>31</v>
      </c>
      <c r="AT34" s="166">
        <v>12</v>
      </c>
      <c r="AU34" s="25">
        <f t="shared" si="11"/>
        <v>0</v>
      </c>
      <c r="AV34" s="126">
        <f t="shared" si="12"/>
        <v>0</v>
      </c>
      <c r="AW34" s="158"/>
      <c r="AX34" s="365"/>
      <c r="AY34" s="16" t="s">
        <v>23</v>
      </c>
      <c r="AZ34" s="166">
        <v>14</v>
      </c>
      <c r="BA34" s="25">
        <f t="shared" si="15"/>
        <v>0</v>
      </c>
      <c r="BB34" s="126">
        <f t="shared" si="13"/>
        <v>0</v>
      </c>
      <c r="BC34" s="158"/>
      <c r="BD34" s="306"/>
      <c r="BE34" s="138" t="s">
        <v>7</v>
      </c>
      <c r="BF34" s="144">
        <v>10</v>
      </c>
      <c r="BG34" s="27">
        <f>AC32+AD32</f>
        <v>0</v>
      </c>
      <c r="BH34" s="193">
        <f>BF34*BG34</f>
        <v>0</v>
      </c>
      <c r="BI34" s="158" t="str">
        <f>IF((BG34+BH34)&gt;1,"●","")</f>
        <v/>
      </c>
    </row>
    <row r="35" spans="2:63" ht="12" customHeight="1" thickBot="1" x14ac:dyDescent="0.25">
      <c r="B35" s="283"/>
      <c r="C35" s="138" t="s">
        <v>32</v>
      </c>
      <c r="D35" s="139" t="s">
        <v>127</v>
      </c>
      <c r="E35" s="159">
        <v>990</v>
      </c>
      <c r="F35" s="141">
        <v>7410</v>
      </c>
      <c r="G35" s="194"/>
      <c r="H35" s="195"/>
      <c r="I35" s="122">
        <f t="shared" si="8"/>
        <v>0</v>
      </c>
      <c r="J35" s="123">
        <v>10</v>
      </c>
      <c r="K35" s="325"/>
      <c r="L35" s="326"/>
      <c r="M35" s="327"/>
      <c r="N35" s="16" t="s">
        <v>23</v>
      </c>
      <c r="O35" s="152" t="s">
        <v>167</v>
      </c>
      <c r="P35" s="163">
        <v>990</v>
      </c>
      <c r="Q35" s="11">
        <v>7481</v>
      </c>
      <c r="R35" s="25"/>
      <c r="S35" s="26"/>
      <c r="T35" s="122">
        <f t="shared" si="16"/>
        <v>0</v>
      </c>
      <c r="U35" s="123">
        <v>2</v>
      </c>
      <c r="V35" s="362"/>
      <c r="W35" s="331"/>
      <c r="X35" s="331"/>
      <c r="Y35" s="128" t="s">
        <v>27</v>
      </c>
      <c r="Z35" s="152"/>
      <c r="AA35" s="130">
        <v>495</v>
      </c>
      <c r="AB35" s="11">
        <v>7338</v>
      </c>
      <c r="AC35" s="25"/>
      <c r="AD35" s="26"/>
      <c r="AE35" s="122">
        <f t="shared" si="14"/>
        <v>0</v>
      </c>
      <c r="AF35" s="192">
        <v>3</v>
      </c>
      <c r="AG35" s="24"/>
      <c r="AR35" s="283"/>
      <c r="AS35" s="138" t="s">
        <v>32</v>
      </c>
      <c r="AT35" s="164">
        <v>12</v>
      </c>
      <c r="AU35" s="196">
        <f t="shared" si="11"/>
        <v>0</v>
      </c>
      <c r="AV35" s="126">
        <f t="shared" si="12"/>
        <v>0</v>
      </c>
      <c r="AW35" s="158"/>
      <c r="AX35" s="365"/>
      <c r="AY35" s="16" t="s">
        <v>25</v>
      </c>
      <c r="AZ35" s="166">
        <v>14</v>
      </c>
      <c r="BA35" s="25">
        <f t="shared" si="15"/>
        <v>0</v>
      </c>
      <c r="BB35" s="126">
        <f t="shared" si="13"/>
        <v>0</v>
      </c>
      <c r="BC35" s="158"/>
      <c r="BI35" s="158"/>
    </row>
    <row r="36" spans="2:63" ht="12" customHeight="1" thickBot="1" x14ac:dyDescent="0.25">
      <c r="B36" s="332" t="s">
        <v>144</v>
      </c>
      <c r="C36" s="12" t="s">
        <v>10</v>
      </c>
      <c r="D36" s="17" t="s">
        <v>125</v>
      </c>
      <c r="E36" s="155">
        <v>1100</v>
      </c>
      <c r="F36" s="10">
        <v>7411</v>
      </c>
      <c r="G36" s="197">
        <v>1</v>
      </c>
      <c r="H36" s="198">
        <v>1</v>
      </c>
      <c r="I36" s="122">
        <f>E36*G36</f>
        <v>1100</v>
      </c>
      <c r="J36" s="123">
        <v>7</v>
      </c>
      <c r="K36" s="325"/>
      <c r="L36" s="326"/>
      <c r="M36" s="327"/>
      <c r="N36" s="16" t="s">
        <v>25</v>
      </c>
      <c r="O36" s="152" t="s">
        <v>127</v>
      </c>
      <c r="P36" s="163">
        <v>990</v>
      </c>
      <c r="Q36" s="11">
        <v>7482</v>
      </c>
      <c r="R36" s="25"/>
      <c r="S36" s="26"/>
      <c r="T36" s="122">
        <f t="shared" si="16"/>
        <v>0</v>
      </c>
      <c r="U36" s="123" t="s">
        <v>188</v>
      </c>
      <c r="V36" s="362"/>
      <c r="W36" s="331"/>
      <c r="X36" s="331"/>
      <c r="Y36" s="138" t="s">
        <v>28</v>
      </c>
      <c r="Z36" s="168"/>
      <c r="AA36" s="140">
        <v>495</v>
      </c>
      <c r="AB36" s="141">
        <v>7339</v>
      </c>
      <c r="AC36" s="27"/>
      <c r="AD36" s="28"/>
      <c r="AE36" s="122">
        <f t="shared" si="14"/>
        <v>0</v>
      </c>
      <c r="AF36" s="192">
        <v>4</v>
      </c>
      <c r="AG36" s="24"/>
      <c r="AN36" s="1" t="s">
        <v>211</v>
      </c>
      <c r="AR36" s="335" t="s">
        <v>75</v>
      </c>
      <c r="AS36" s="12" t="s">
        <v>132</v>
      </c>
      <c r="AT36" s="157">
        <v>13</v>
      </c>
      <c r="AU36" s="199">
        <f t="shared" si="11"/>
        <v>2</v>
      </c>
      <c r="AV36" s="126">
        <f t="shared" si="12"/>
        <v>26</v>
      </c>
      <c r="AW36" s="158" t="str">
        <f>IF((AU36+AV36)&gt;1,"●","")</f>
        <v>●</v>
      </c>
      <c r="AX36" s="365"/>
      <c r="AY36" s="16" t="s">
        <v>27</v>
      </c>
      <c r="AZ36" s="166">
        <v>14</v>
      </c>
      <c r="BA36" s="25">
        <f t="shared" si="15"/>
        <v>0</v>
      </c>
      <c r="BB36" s="126">
        <f t="shared" si="13"/>
        <v>0</v>
      </c>
      <c r="BC36" s="158"/>
      <c r="BD36" s="304" t="s">
        <v>77</v>
      </c>
      <c r="BE36" s="15" t="s">
        <v>23</v>
      </c>
      <c r="BF36" s="124">
        <v>6</v>
      </c>
      <c r="BG36" s="125">
        <f>AC33+AD33</f>
        <v>0</v>
      </c>
      <c r="BH36" s="126">
        <f>BF36*BG36</f>
        <v>0</v>
      </c>
      <c r="BI36" s="158" t="str">
        <f>IF((BG36+BH36)&gt;1,"●","")</f>
        <v/>
      </c>
    </row>
    <row r="37" spans="2:63" ht="12" customHeight="1" thickBot="1" x14ac:dyDescent="0.25">
      <c r="B37" s="333"/>
      <c r="C37" s="13" t="s">
        <v>11</v>
      </c>
      <c r="D37" s="18" t="s">
        <v>126</v>
      </c>
      <c r="E37" s="163">
        <v>1100</v>
      </c>
      <c r="F37" s="11">
        <v>7412</v>
      </c>
      <c r="G37" s="131">
        <v>1</v>
      </c>
      <c r="H37" s="132"/>
      <c r="I37" s="122">
        <f t="shared" si="8"/>
        <v>1100</v>
      </c>
      <c r="J37" s="123">
        <v>8</v>
      </c>
      <c r="K37" s="325"/>
      <c r="L37" s="326"/>
      <c r="M37" s="327"/>
      <c r="N37" s="16" t="s">
        <v>27</v>
      </c>
      <c r="O37" s="152" t="s">
        <v>167</v>
      </c>
      <c r="P37" s="163">
        <v>990</v>
      </c>
      <c r="Q37" s="11">
        <v>7483</v>
      </c>
      <c r="R37" s="25"/>
      <c r="S37" s="26"/>
      <c r="T37" s="122">
        <f t="shared" si="16"/>
        <v>0</v>
      </c>
      <c r="U37" s="123">
        <v>3</v>
      </c>
      <c r="V37" s="362"/>
      <c r="W37" s="338" t="s">
        <v>128</v>
      </c>
      <c r="X37" s="339"/>
      <c r="Y37" s="117" t="s">
        <v>23</v>
      </c>
      <c r="Z37" s="148" t="s">
        <v>212</v>
      </c>
      <c r="AA37" s="119">
        <v>1210</v>
      </c>
      <c r="AB37" s="10">
        <v>7396</v>
      </c>
      <c r="AC37" s="125"/>
      <c r="AD37" s="126"/>
      <c r="AE37" s="122">
        <f t="shared" si="14"/>
        <v>0</v>
      </c>
      <c r="AF37" s="192">
        <v>2</v>
      </c>
      <c r="AG37" s="24"/>
      <c r="AN37" s="1">
        <f>SUM(AC39:AC42)</f>
        <v>0</v>
      </c>
      <c r="AO37" s="1">
        <f>SUM(AD39:AD42)</f>
        <v>0</v>
      </c>
      <c r="AP37" s="1" t="str">
        <f>IF(AN37&lt;AO37*10,"■","ＯＫ")</f>
        <v>ＯＫ</v>
      </c>
      <c r="AR37" s="336"/>
      <c r="AS37" s="71" t="s">
        <v>33</v>
      </c>
      <c r="AT37" s="166">
        <v>13</v>
      </c>
      <c r="AU37" s="200">
        <f t="shared" si="11"/>
        <v>1</v>
      </c>
      <c r="AV37" s="126">
        <f t="shared" si="12"/>
        <v>13</v>
      </c>
      <c r="AW37" s="158" t="str">
        <f t="shared" ref="AW37:AW39" si="17">IF((AU37+AV37)&gt;1,"●","")</f>
        <v>●</v>
      </c>
      <c r="AX37" s="365"/>
      <c r="AY37" s="16" t="s">
        <v>28</v>
      </c>
      <c r="AZ37" s="166">
        <v>14</v>
      </c>
      <c r="BA37" s="25">
        <f t="shared" si="15"/>
        <v>0</v>
      </c>
      <c r="BB37" s="126">
        <f t="shared" si="13"/>
        <v>0</v>
      </c>
      <c r="BC37" s="158"/>
      <c r="BD37" s="305"/>
      <c r="BE37" s="16" t="s">
        <v>25</v>
      </c>
      <c r="BF37" s="133">
        <v>5</v>
      </c>
      <c r="BG37" s="25">
        <f>AC34+AD34</f>
        <v>0</v>
      </c>
      <c r="BH37" s="126">
        <f>BF37*BG37</f>
        <v>0</v>
      </c>
      <c r="BI37" s="158" t="str">
        <f>IF((BG37+BH37)&gt;1,"●","")</f>
        <v/>
      </c>
    </row>
    <row r="38" spans="2:63" ht="12" customHeight="1" thickBot="1" x14ac:dyDescent="0.25">
      <c r="B38" s="333"/>
      <c r="C38" s="13" t="s">
        <v>12</v>
      </c>
      <c r="D38" s="18" t="s">
        <v>127</v>
      </c>
      <c r="E38" s="163">
        <v>1100</v>
      </c>
      <c r="F38" s="11">
        <v>7413</v>
      </c>
      <c r="G38" s="131"/>
      <c r="H38" s="132"/>
      <c r="I38" s="122">
        <f t="shared" si="8"/>
        <v>0</v>
      </c>
      <c r="J38" s="123">
        <v>9</v>
      </c>
      <c r="K38" s="328"/>
      <c r="L38" s="329"/>
      <c r="M38" s="330"/>
      <c r="N38" s="167" t="s">
        <v>28</v>
      </c>
      <c r="O38" s="168" t="s">
        <v>168</v>
      </c>
      <c r="P38" s="159">
        <v>990</v>
      </c>
      <c r="Q38" s="169">
        <v>7484</v>
      </c>
      <c r="R38" s="27"/>
      <c r="S38" s="28"/>
      <c r="T38" s="122">
        <f t="shared" si="16"/>
        <v>0</v>
      </c>
      <c r="U38" s="123">
        <v>4</v>
      </c>
      <c r="V38" s="362"/>
      <c r="W38" s="340"/>
      <c r="X38" s="341"/>
      <c r="Y38" s="128" t="s">
        <v>25</v>
      </c>
      <c r="Z38" s="152" t="s">
        <v>120</v>
      </c>
      <c r="AA38" s="130">
        <v>1210</v>
      </c>
      <c r="AB38" s="11">
        <v>7397</v>
      </c>
      <c r="AC38" s="25"/>
      <c r="AD38" s="26"/>
      <c r="AE38" s="122">
        <f t="shared" si="14"/>
        <v>0</v>
      </c>
      <c r="AF38" s="192" t="s">
        <v>188</v>
      </c>
      <c r="AG38" s="24"/>
      <c r="AR38" s="336"/>
      <c r="AS38" s="13" t="s">
        <v>34</v>
      </c>
      <c r="AT38" s="166">
        <v>12</v>
      </c>
      <c r="AU38" s="25">
        <f t="shared" si="11"/>
        <v>0</v>
      </c>
      <c r="AV38" s="126">
        <f>AT38*AU38</f>
        <v>0</v>
      </c>
      <c r="AW38" s="158" t="str">
        <f t="shared" si="17"/>
        <v/>
      </c>
      <c r="AX38" s="365"/>
      <c r="AY38" s="16" t="s">
        <v>3</v>
      </c>
      <c r="AZ38" s="166">
        <v>11</v>
      </c>
      <c r="BA38" s="25"/>
      <c r="BB38" s="126"/>
      <c r="BC38" s="158"/>
      <c r="BD38" s="305"/>
      <c r="BE38" s="16" t="s">
        <v>27</v>
      </c>
      <c r="BF38" s="133">
        <v>6</v>
      </c>
      <c r="BG38" s="25">
        <f>AC35+AD35</f>
        <v>0</v>
      </c>
      <c r="BH38" s="126">
        <f>BF38*BG38</f>
        <v>0</v>
      </c>
      <c r="BI38" s="158" t="str">
        <f>IF((BG38+BH38)&gt;1,"●","")</f>
        <v/>
      </c>
    </row>
    <row r="39" spans="2:63" ht="12" customHeight="1" thickBot="1" x14ac:dyDescent="0.25">
      <c r="B39" s="334"/>
      <c r="C39" s="68" t="s">
        <v>13</v>
      </c>
      <c r="D39" s="69" t="s">
        <v>127</v>
      </c>
      <c r="E39" s="201">
        <v>1100</v>
      </c>
      <c r="F39" s="202">
        <v>7414</v>
      </c>
      <c r="G39" s="203"/>
      <c r="H39" s="204"/>
      <c r="I39" s="122">
        <f>E39*G39</f>
        <v>0</v>
      </c>
      <c r="J39" s="123">
        <v>10</v>
      </c>
      <c r="K39" s="205" t="s">
        <v>159</v>
      </c>
      <c r="L39" s="4"/>
      <c r="M39" s="4"/>
      <c r="N39" s="6"/>
      <c r="O39" s="5"/>
      <c r="P39" s="7"/>
      <c r="Q39" s="5"/>
      <c r="R39" s="33" t="s">
        <v>16</v>
      </c>
      <c r="S39" s="34" t="s">
        <v>41</v>
      </c>
      <c r="T39" s="122"/>
      <c r="U39" s="123"/>
      <c r="V39" s="362"/>
      <c r="W39" s="340"/>
      <c r="X39" s="341"/>
      <c r="Y39" s="128" t="s">
        <v>27</v>
      </c>
      <c r="Z39" s="152" t="s">
        <v>120</v>
      </c>
      <c r="AA39" s="130">
        <v>1210</v>
      </c>
      <c r="AB39" s="11">
        <v>7398</v>
      </c>
      <c r="AC39" s="25"/>
      <c r="AD39" s="26"/>
      <c r="AE39" s="122">
        <f t="shared" si="14"/>
        <v>0</v>
      </c>
      <c r="AF39" s="192">
        <v>3</v>
      </c>
      <c r="AG39" s="24"/>
      <c r="AN39" s="1" t="s">
        <v>148</v>
      </c>
      <c r="AR39" s="337"/>
      <c r="AS39" s="14" t="s">
        <v>35</v>
      </c>
      <c r="AT39" s="164">
        <v>12</v>
      </c>
      <c r="AU39" s="27">
        <f t="shared" si="11"/>
        <v>0</v>
      </c>
      <c r="AV39" s="126">
        <f>AT39*AU39</f>
        <v>0</v>
      </c>
      <c r="AW39" s="158" t="str">
        <f t="shared" si="17"/>
        <v/>
      </c>
      <c r="AX39" s="366"/>
      <c r="AY39" s="167" t="s">
        <v>4</v>
      </c>
      <c r="AZ39" s="164">
        <v>11</v>
      </c>
      <c r="BA39" s="27"/>
      <c r="BB39" s="126"/>
      <c r="BC39" s="158"/>
      <c r="BD39" s="306"/>
      <c r="BE39" s="167" t="s">
        <v>28</v>
      </c>
      <c r="BF39" s="144">
        <v>5</v>
      </c>
      <c r="BG39" s="27">
        <f>AC36+AD36</f>
        <v>0</v>
      </c>
      <c r="BH39" s="193">
        <f>BF39*BG39</f>
        <v>0</v>
      </c>
      <c r="BI39" s="158" t="str">
        <f>IF((BG39+BH39)&gt;1,"●","")</f>
        <v/>
      </c>
    </row>
    <row r="40" spans="2:63" ht="12" customHeight="1" thickBot="1" x14ac:dyDescent="0.25">
      <c r="B40" s="206"/>
      <c r="C40" s="207"/>
      <c r="D40" s="208"/>
      <c r="E40" s="208"/>
      <c r="F40" s="209"/>
      <c r="G40" s="100" t="s">
        <v>16</v>
      </c>
      <c r="H40" s="35" t="s">
        <v>41</v>
      </c>
      <c r="I40" s="122"/>
      <c r="J40" s="123"/>
      <c r="K40" s="344" t="s">
        <v>172</v>
      </c>
      <c r="L40" s="345"/>
      <c r="M40" s="346"/>
      <c r="N40" s="15" t="s">
        <v>36</v>
      </c>
      <c r="O40" s="210" t="s">
        <v>158</v>
      </c>
      <c r="P40" s="155">
        <v>990</v>
      </c>
      <c r="Q40" s="10">
        <v>7457</v>
      </c>
      <c r="R40" s="125"/>
      <c r="S40" s="126"/>
      <c r="T40" s="122">
        <f>P40*R40</f>
        <v>0</v>
      </c>
      <c r="U40" s="150">
        <v>1</v>
      </c>
      <c r="V40" s="363"/>
      <c r="W40" s="342"/>
      <c r="X40" s="343"/>
      <c r="Y40" s="138" t="s">
        <v>28</v>
      </c>
      <c r="Z40" s="168" t="s">
        <v>120</v>
      </c>
      <c r="AA40" s="140">
        <v>1210</v>
      </c>
      <c r="AB40" s="141">
        <v>7399</v>
      </c>
      <c r="AC40" s="27"/>
      <c r="AD40" s="28"/>
      <c r="AE40" s="122">
        <f t="shared" si="14"/>
        <v>0</v>
      </c>
      <c r="AF40" s="192">
        <v>4</v>
      </c>
      <c r="AG40" s="24"/>
      <c r="AN40" s="1">
        <f>AC43</f>
        <v>0</v>
      </c>
      <c r="AO40" s="1">
        <f>AD43</f>
        <v>0</v>
      </c>
      <c r="AP40" s="1" t="str">
        <f>IF(AN40&lt;AO40*10,"■","ＯＫ")</f>
        <v>ＯＫ</v>
      </c>
      <c r="AR40" s="4"/>
      <c r="AS40" s="6"/>
      <c r="AT40" s="43"/>
      <c r="AU40" s="100" t="s">
        <v>74</v>
      </c>
      <c r="AV40" s="126"/>
      <c r="AX40" s="4"/>
      <c r="AY40" s="6"/>
      <c r="AZ40" s="211"/>
      <c r="BA40" s="33" t="s">
        <v>74</v>
      </c>
      <c r="BB40" s="126"/>
      <c r="BC40" s="158"/>
    </row>
    <row r="41" spans="2:63" ht="12" customHeight="1" thickBot="1" x14ac:dyDescent="0.25">
      <c r="B41" s="281" t="s">
        <v>58</v>
      </c>
      <c r="C41" s="190" t="s">
        <v>8</v>
      </c>
      <c r="D41" s="212" t="s">
        <v>213</v>
      </c>
      <c r="E41" s="119">
        <v>825</v>
      </c>
      <c r="F41" s="10">
        <v>7415</v>
      </c>
      <c r="G41" s="120"/>
      <c r="H41" s="121"/>
      <c r="I41" s="122">
        <f t="shared" si="8"/>
        <v>0</v>
      </c>
      <c r="J41" s="123">
        <v>5</v>
      </c>
      <c r="K41" s="347"/>
      <c r="L41" s="348"/>
      <c r="M41" s="349"/>
      <c r="N41" s="16" t="s">
        <v>37</v>
      </c>
      <c r="O41" s="213" t="s">
        <v>158</v>
      </c>
      <c r="P41" s="163">
        <v>990</v>
      </c>
      <c r="Q41" s="11">
        <v>7458</v>
      </c>
      <c r="R41" s="25"/>
      <c r="S41" s="26"/>
      <c r="T41" s="122">
        <f t="shared" ref="T41:T50" si="18">P41*R41</f>
        <v>0</v>
      </c>
      <c r="U41" s="123">
        <v>2</v>
      </c>
      <c r="V41" s="185"/>
      <c r="W41" s="185"/>
      <c r="X41" s="185"/>
      <c r="Y41" s="185"/>
      <c r="Z41" s="185"/>
      <c r="AA41" s="186"/>
      <c r="AB41" s="185"/>
      <c r="AC41" s="70" t="s">
        <v>16</v>
      </c>
      <c r="AD41" s="56" t="s">
        <v>41</v>
      </c>
      <c r="AE41" s="214"/>
      <c r="AF41" s="192"/>
      <c r="AG41" s="24"/>
      <c r="AR41" s="281" t="s">
        <v>58</v>
      </c>
      <c r="AS41" s="15" t="s">
        <v>8</v>
      </c>
      <c r="AT41" s="157">
        <v>8</v>
      </c>
      <c r="AU41" s="125">
        <f t="shared" ref="AU41:AU46" si="19">G41+H41</f>
        <v>0</v>
      </c>
      <c r="AV41" s="126">
        <f t="shared" ref="AV41:AV46" si="20">AT41*AU41</f>
        <v>0</v>
      </c>
      <c r="AW41" s="215"/>
      <c r="AX41" s="353" t="s">
        <v>61</v>
      </c>
      <c r="AY41" s="15" t="s">
        <v>36</v>
      </c>
      <c r="AZ41" s="157">
        <v>10</v>
      </c>
      <c r="BA41" s="125">
        <f t="shared" ref="BA41:BA51" si="21">R41+S41</f>
        <v>0</v>
      </c>
      <c r="BB41" s="126">
        <f t="shared" ref="BB41:BB51" si="22">AZ41*BA41</f>
        <v>0</v>
      </c>
      <c r="BC41" s="158" t="str">
        <f>IF((BA41+BB41)&gt;1,"●","")</f>
        <v/>
      </c>
      <c r="BD41" s="304" t="s">
        <v>118</v>
      </c>
      <c r="BE41" s="15" t="s">
        <v>23</v>
      </c>
      <c r="BF41" s="124">
        <v>7</v>
      </c>
      <c r="BG41" s="125">
        <f>AC37+AD37</f>
        <v>0</v>
      </c>
      <c r="BH41" s="126">
        <f>BF41*BG41</f>
        <v>0</v>
      </c>
      <c r="BI41" s="158" t="str">
        <f>IF((BG41+BH41)&gt;1,"●","")</f>
        <v/>
      </c>
    </row>
    <row r="42" spans="2:63" ht="12" customHeight="1" thickBot="1" x14ac:dyDescent="0.25">
      <c r="B42" s="282"/>
      <c r="C42" s="128" t="s">
        <v>9</v>
      </c>
      <c r="D42" s="129" t="s">
        <v>213</v>
      </c>
      <c r="E42" s="130">
        <v>825</v>
      </c>
      <c r="F42" s="11">
        <v>7416</v>
      </c>
      <c r="G42" s="131"/>
      <c r="H42" s="132"/>
      <c r="I42" s="122">
        <f t="shared" si="8"/>
        <v>0</v>
      </c>
      <c r="J42" s="123">
        <v>6</v>
      </c>
      <c r="K42" s="347"/>
      <c r="L42" s="348"/>
      <c r="M42" s="349"/>
      <c r="N42" s="16" t="s">
        <v>5</v>
      </c>
      <c r="O42" s="213" t="s">
        <v>158</v>
      </c>
      <c r="P42" s="163">
        <v>880</v>
      </c>
      <c r="Q42" s="11">
        <v>7459</v>
      </c>
      <c r="R42" s="25"/>
      <c r="S42" s="26"/>
      <c r="T42" s="122">
        <f t="shared" si="18"/>
        <v>0</v>
      </c>
      <c r="U42" s="123" t="s">
        <v>188</v>
      </c>
      <c r="V42" s="307" t="s">
        <v>150</v>
      </c>
      <c r="W42" s="308"/>
      <c r="X42" s="313" t="s">
        <v>160</v>
      </c>
      <c r="Y42" s="314"/>
      <c r="Z42" s="315"/>
      <c r="AA42" s="140">
        <v>770</v>
      </c>
      <c r="AB42" s="141">
        <v>7468</v>
      </c>
      <c r="AC42" s="216"/>
      <c r="AD42" s="217"/>
      <c r="AE42" s="122">
        <f>AA42*AC42</f>
        <v>0</v>
      </c>
      <c r="AF42" s="192"/>
      <c r="AG42" s="24"/>
      <c r="AN42" s="1" t="s">
        <v>214</v>
      </c>
      <c r="AR42" s="282"/>
      <c r="AS42" s="128" t="s">
        <v>9</v>
      </c>
      <c r="AT42" s="166">
        <v>8</v>
      </c>
      <c r="AU42" s="25">
        <f t="shared" si="19"/>
        <v>0</v>
      </c>
      <c r="AV42" s="126">
        <f t="shared" si="20"/>
        <v>0</v>
      </c>
      <c r="AW42" s="218"/>
      <c r="AX42" s="354"/>
      <c r="AY42" s="16" t="s">
        <v>37</v>
      </c>
      <c r="AZ42" s="166">
        <v>10</v>
      </c>
      <c r="BA42" s="25">
        <f t="shared" si="21"/>
        <v>0</v>
      </c>
      <c r="BB42" s="126">
        <f t="shared" si="22"/>
        <v>0</v>
      </c>
      <c r="BC42" s="158" t="str">
        <f t="shared" ref="BC42:BC50" si="23">IF((BA42+BB42)&gt;1,"●","")</f>
        <v/>
      </c>
      <c r="BD42" s="305"/>
      <c r="BE42" s="16" t="s">
        <v>25</v>
      </c>
      <c r="BF42" s="133">
        <v>15</v>
      </c>
      <c r="BG42" s="25">
        <f>AC38+AD38</f>
        <v>0</v>
      </c>
      <c r="BH42" s="126">
        <f>BF42*BG42</f>
        <v>0</v>
      </c>
      <c r="BI42" s="158" t="str">
        <f>IF((BG42+BH42)&gt;1,"●","")</f>
        <v/>
      </c>
    </row>
    <row r="43" spans="2:63" ht="12" customHeight="1" thickBot="1" x14ac:dyDescent="0.25">
      <c r="B43" s="282"/>
      <c r="C43" s="128" t="s">
        <v>29</v>
      </c>
      <c r="D43" s="129" t="s">
        <v>213</v>
      </c>
      <c r="E43" s="130">
        <v>825</v>
      </c>
      <c r="F43" s="11">
        <v>7417</v>
      </c>
      <c r="G43" s="131"/>
      <c r="H43" s="132"/>
      <c r="I43" s="122">
        <f t="shared" si="8"/>
        <v>0</v>
      </c>
      <c r="J43" s="123">
        <v>7</v>
      </c>
      <c r="K43" s="347"/>
      <c r="L43" s="348"/>
      <c r="M43" s="349"/>
      <c r="N43" s="16" t="s">
        <v>6</v>
      </c>
      <c r="O43" s="213" t="s">
        <v>158</v>
      </c>
      <c r="P43" s="163">
        <v>880</v>
      </c>
      <c r="Q43" s="11">
        <v>7460</v>
      </c>
      <c r="R43" s="25"/>
      <c r="S43" s="26"/>
      <c r="T43" s="122">
        <f t="shared" si="18"/>
        <v>0</v>
      </c>
      <c r="U43" s="123">
        <v>3</v>
      </c>
      <c r="V43" s="309"/>
      <c r="W43" s="310"/>
      <c r="X43" s="316" t="s">
        <v>215</v>
      </c>
      <c r="Y43" s="317"/>
      <c r="Z43" s="318"/>
      <c r="AA43" s="219">
        <v>1100</v>
      </c>
      <c r="AB43" s="202">
        <v>7370</v>
      </c>
      <c r="AC43" s="220"/>
      <c r="AD43" s="221"/>
      <c r="AE43" s="122">
        <f>AA43*AC43</f>
        <v>0</v>
      </c>
      <c r="AF43" s="192"/>
      <c r="AG43" s="24"/>
      <c r="AN43" s="1">
        <f>AC49</f>
        <v>0</v>
      </c>
      <c r="AO43" s="1">
        <f>AD49</f>
        <v>0</v>
      </c>
      <c r="AP43" s="1" t="str">
        <f>IF(AN43&lt;AO43*10,"■","ＯＫ")</f>
        <v>ＯＫ</v>
      </c>
      <c r="AR43" s="282"/>
      <c r="AS43" s="128" t="s">
        <v>29</v>
      </c>
      <c r="AT43" s="166">
        <v>8</v>
      </c>
      <c r="AU43" s="25">
        <f t="shared" si="19"/>
        <v>0</v>
      </c>
      <c r="AV43" s="126">
        <f t="shared" si="20"/>
        <v>0</v>
      </c>
      <c r="AW43" s="218"/>
      <c r="AX43" s="354"/>
      <c r="AY43" s="16" t="s">
        <v>5</v>
      </c>
      <c r="AZ43" s="166">
        <v>10</v>
      </c>
      <c r="BA43" s="25">
        <f t="shared" si="21"/>
        <v>0</v>
      </c>
      <c r="BB43" s="126">
        <f t="shared" si="22"/>
        <v>0</v>
      </c>
      <c r="BC43" s="158" t="str">
        <f t="shared" si="23"/>
        <v/>
      </c>
      <c r="BD43" s="305"/>
      <c r="BE43" s="16" t="s">
        <v>27</v>
      </c>
      <c r="BF43" s="133">
        <v>15</v>
      </c>
      <c r="BG43" s="25">
        <f>AC39+AD39</f>
        <v>0</v>
      </c>
      <c r="BH43" s="126">
        <f>BF43*BG43</f>
        <v>0</v>
      </c>
      <c r="BI43" s="158" t="str">
        <f>IF((BG43+BH43)&gt;1,"●","")</f>
        <v/>
      </c>
    </row>
    <row r="44" spans="2:63" ht="12" customHeight="1" thickBot="1" x14ac:dyDescent="0.25">
      <c r="B44" s="282"/>
      <c r="C44" s="222" t="s">
        <v>30</v>
      </c>
      <c r="D44" s="223" t="s">
        <v>213</v>
      </c>
      <c r="E44" s="130">
        <v>825</v>
      </c>
      <c r="F44" s="11">
        <v>7418</v>
      </c>
      <c r="G44" s="131"/>
      <c r="H44" s="132"/>
      <c r="I44" s="122">
        <f t="shared" si="8"/>
        <v>0</v>
      </c>
      <c r="J44" s="123">
        <v>8</v>
      </c>
      <c r="K44" s="347"/>
      <c r="L44" s="348"/>
      <c r="M44" s="349"/>
      <c r="N44" s="16" t="s">
        <v>7</v>
      </c>
      <c r="O44" s="213" t="s">
        <v>158</v>
      </c>
      <c r="P44" s="163">
        <v>880</v>
      </c>
      <c r="Q44" s="11">
        <v>7461</v>
      </c>
      <c r="R44" s="25"/>
      <c r="S44" s="26"/>
      <c r="T44" s="122">
        <f t="shared" si="18"/>
        <v>0</v>
      </c>
      <c r="U44" s="123">
        <v>4</v>
      </c>
      <c r="V44" s="309"/>
      <c r="W44" s="310"/>
      <c r="X44" s="316" t="s">
        <v>56</v>
      </c>
      <c r="Y44" s="317"/>
      <c r="Z44" s="318"/>
      <c r="AA44" s="219">
        <v>2090</v>
      </c>
      <c r="AB44" s="202">
        <v>7188</v>
      </c>
      <c r="AC44" s="220"/>
      <c r="AD44" s="221"/>
      <c r="AE44" s="122">
        <f t="shared" ref="AE44:AE45" si="24">AA44*AC44</f>
        <v>0</v>
      </c>
      <c r="AF44" s="192"/>
      <c r="AG44" s="24"/>
      <c r="AN44" s="1" t="s">
        <v>216</v>
      </c>
      <c r="AR44" s="282"/>
      <c r="AS44" s="222" t="s">
        <v>30</v>
      </c>
      <c r="AT44" s="166">
        <v>8</v>
      </c>
      <c r="AU44" s="25">
        <f t="shared" si="19"/>
        <v>0</v>
      </c>
      <c r="AV44" s="126">
        <f t="shared" si="20"/>
        <v>0</v>
      </c>
      <c r="AW44" s="218"/>
      <c r="AX44" s="354"/>
      <c r="AY44" s="16" t="s">
        <v>6</v>
      </c>
      <c r="AZ44" s="166">
        <v>10</v>
      </c>
      <c r="BA44" s="25">
        <f t="shared" si="21"/>
        <v>0</v>
      </c>
      <c r="BB44" s="126">
        <f t="shared" si="22"/>
        <v>0</v>
      </c>
      <c r="BC44" s="158" t="str">
        <f t="shared" si="23"/>
        <v/>
      </c>
      <c r="BD44" s="306"/>
      <c r="BE44" s="167" t="s">
        <v>28</v>
      </c>
      <c r="BF44" s="144">
        <v>17</v>
      </c>
      <c r="BG44" s="27">
        <f>AC40+AD40</f>
        <v>0</v>
      </c>
      <c r="BH44" s="193">
        <f>BF44*BG44</f>
        <v>0</v>
      </c>
      <c r="BI44" s="158" t="str">
        <f>IF((BG44+BH44)&gt;1,"●","")</f>
        <v/>
      </c>
      <c r="BK44" s="146" t="s">
        <v>147</v>
      </c>
    </row>
    <row r="45" spans="2:63" ht="12" customHeight="1" thickBot="1" x14ac:dyDescent="0.25">
      <c r="B45" s="282"/>
      <c r="C45" s="224" t="s">
        <v>31</v>
      </c>
      <c r="D45" s="225" t="s">
        <v>213</v>
      </c>
      <c r="E45" s="130">
        <v>825</v>
      </c>
      <c r="F45" s="11">
        <v>7419</v>
      </c>
      <c r="G45" s="131"/>
      <c r="H45" s="132"/>
      <c r="I45" s="122">
        <f t="shared" si="8"/>
        <v>0</v>
      </c>
      <c r="J45" s="123">
        <v>9</v>
      </c>
      <c r="K45" s="347"/>
      <c r="L45" s="348"/>
      <c r="M45" s="349"/>
      <c r="N45" s="16" t="s">
        <v>8</v>
      </c>
      <c r="O45" s="213" t="s">
        <v>158</v>
      </c>
      <c r="P45" s="163">
        <v>770</v>
      </c>
      <c r="Q45" s="11">
        <v>7462</v>
      </c>
      <c r="R45" s="25"/>
      <c r="S45" s="26"/>
      <c r="T45" s="122">
        <f t="shared" si="18"/>
        <v>0</v>
      </c>
      <c r="U45" s="123">
        <v>5</v>
      </c>
      <c r="V45" s="309"/>
      <c r="W45" s="310"/>
      <c r="X45" s="316" t="s">
        <v>70</v>
      </c>
      <c r="Y45" s="317"/>
      <c r="Z45" s="318"/>
      <c r="AA45" s="219">
        <v>1320</v>
      </c>
      <c r="AB45" s="202">
        <v>7352</v>
      </c>
      <c r="AC45" s="226"/>
      <c r="AD45" s="227"/>
      <c r="AE45" s="122">
        <f t="shared" si="24"/>
        <v>0</v>
      </c>
      <c r="AF45" s="192"/>
      <c r="AG45" s="24"/>
      <c r="AN45" s="1">
        <f>AC50</f>
        <v>0</v>
      </c>
      <c r="AO45" s="1" t="str">
        <f>AD50</f>
        <v>円</v>
      </c>
      <c r="AP45" s="1" t="e">
        <f>IF(AN45&lt;AO45*10,"■","ＯＫ")</f>
        <v>#VALUE!</v>
      </c>
      <c r="AR45" s="282"/>
      <c r="AS45" s="224" t="s">
        <v>31</v>
      </c>
      <c r="AT45" s="166">
        <v>8</v>
      </c>
      <c r="AU45" s="25">
        <f t="shared" si="19"/>
        <v>0</v>
      </c>
      <c r="AV45" s="126">
        <f t="shared" si="20"/>
        <v>0</v>
      </c>
      <c r="AW45" s="218"/>
      <c r="AX45" s="354"/>
      <c r="AY45" s="16" t="s">
        <v>7</v>
      </c>
      <c r="AZ45" s="166">
        <v>10</v>
      </c>
      <c r="BA45" s="25">
        <f t="shared" si="21"/>
        <v>0</v>
      </c>
      <c r="BB45" s="126">
        <f t="shared" si="22"/>
        <v>0</v>
      </c>
      <c r="BC45" s="158" t="str">
        <f t="shared" si="23"/>
        <v/>
      </c>
      <c r="BI45" s="1"/>
    </row>
    <row r="46" spans="2:63" ht="12" customHeight="1" thickBot="1" x14ac:dyDescent="0.25">
      <c r="B46" s="283"/>
      <c r="C46" s="228" t="s">
        <v>32</v>
      </c>
      <c r="D46" s="229" t="s">
        <v>213</v>
      </c>
      <c r="E46" s="140">
        <v>825</v>
      </c>
      <c r="F46" s="141">
        <v>7420</v>
      </c>
      <c r="G46" s="142"/>
      <c r="H46" s="230"/>
      <c r="I46" s="122">
        <f t="shared" si="8"/>
        <v>0</v>
      </c>
      <c r="J46" s="123">
        <v>10</v>
      </c>
      <c r="K46" s="347"/>
      <c r="L46" s="348"/>
      <c r="M46" s="349"/>
      <c r="N46" s="16" t="s">
        <v>9</v>
      </c>
      <c r="O46" s="213" t="s">
        <v>158</v>
      </c>
      <c r="P46" s="163">
        <v>770</v>
      </c>
      <c r="Q46" s="11">
        <v>7463</v>
      </c>
      <c r="R46" s="25"/>
      <c r="S46" s="26"/>
      <c r="T46" s="122">
        <f t="shared" si="18"/>
        <v>0</v>
      </c>
      <c r="U46" s="123">
        <v>6</v>
      </c>
      <c r="V46" s="311"/>
      <c r="W46" s="312"/>
      <c r="X46" s="319" t="s">
        <v>174</v>
      </c>
      <c r="Y46" s="320"/>
      <c r="Z46" s="321"/>
      <c r="AA46" s="219">
        <v>1650</v>
      </c>
      <c r="AB46" s="202">
        <v>7485</v>
      </c>
      <c r="AC46" s="231"/>
      <c r="AD46" s="232"/>
      <c r="AF46" s="192"/>
      <c r="AG46" s="24"/>
      <c r="AN46" s="1" t="s">
        <v>217</v>
      </c>
      <c r="AR46" s="283"/>
      <c r="AS46" s="228" t="s">
        <v>32</v>
      </c>
      <c r="AT46" s="164">
        <v>8</v>
      </c>
      <c r="AU46" s="27">
        <f t="shared" si="19"/>
        <v>0</v>
      </c>
      <c r="AV46" s="126">
        <f t="shared" si="20"/>
        <v>0</v>
      </c>
      <c r="AW46" s="218"/>
      <c r="AX46" s="354"/>
      <c r="AY46" s="16" t="s">
        <v>8</v>
      </c>
      <c r="AZ46" s="166">
        <v>10</v>
      </c>
      <c r="BA46" s="25">
        <f t="shared" si="21"/>
        <v>0</v>
      </c>
      <c r="BB46" s="126">
        <f t="shared" si="22"/>
        <v>0</v>
      </c>
      <c r="BC46" s="158" t="str">
        <f t="shared" si="23"/>
        <v/>
      </c>
      <c r="BD46" s="76" t="s">
        <v>148</v>
      </c>
      <c r="BE46" s="75"/>
      <c r="BF46" s="144">
        <v>10</v>
      </c>
      <c r="BG46" s="233">
        <f>AC42+AD42</f>
        <v>0</v>
      </c>
      <c r="BH46" s="193">
        <f>BF46*BG46</f>
        <v>0</v>
      </c>
      <c r="BI46" s="1"/>
    </row>
    <row r="47" spans="2:63" ht="12" customHeight="1" thickBot="1" x14ac:dyDescent="0.25">
      <c r="G47" s="33" t="s">
        <v>16</v>
      </c>
      <c r="H47" s="34" t="s">
        <v>41</v>
      </c>
      <c r="I47" s="122"/>
      <c r="J47" s="123"/>
      <c r="K47" s="347"/>
      <c r="L47" s="348"/>
      <c r="M47" s="349"/>
      <c r="N47" s="16" t="s">
        <v>10</v>
      </c>
      <c r="O47" s="213" t="s">
        <v>158</v>
      </c>
      <c r="P47" s="163">
        <v>770</v>
      </c>
      <c r="Q47" s="11">
        <v>7464</v>
      </c>
      <c r="R47" s="25"/>
      <c r="S47" s="26"/>
      <c r="T47" s="122">
        <f t="shared" si="18"/>
        <v>0</v>
      </c>
      <c r="U47" s="123">
        <v>7</v>
      </c>
      <c r="AF47" s="192"/>
      <c r="AG47" s="24"/>
      <c r="AN47" s="1">
        <f>AC51</f>
        <v>0</v>
      </c>
      <c r="AO47" s="1">
        <f>AD51</f>
        <v>0</v>
      </c>
      <c r="AP47" s="1" t="str">
        <f>IF(AN47&lt;AO47*10,"■","ＯＫ")</f>
        <v>ＯＫ</v>
      </c>
      <c r="AU47" s="100" t="s">
        <v>74</v>
      </c>
      <c r="AV47" s="126"/>
      <c r="AW47" s="215"/>
      <c r="AX47" s="354"/>
      <c r="AY47" s="16" t="s">
        <v>9</v>
      </c>
      <c r="AZ47" s="166">
        <v>10</v>
      </c>
      <c r="BA47" s="25">
        <f t="shared" si="21"/>
        <v>0</v>
      </c>
      <c r="BB47" s="126">
        <f t="shared" si="22"/>
        <v>0</v>
      </c>
      <c r="BC47" s="158" t="str">
        <f t="shared" si="23"/>
        <v/>
      </c>
      <c r="BI47" s="1"/>
    </row>
    <row r="48" spans="2:63" ht="12" customHeight="1" thickBot="1" x14ac:dyDescent="0.25">
      <c r="B48" s="294" t="s">
        <v>179</v>
      </c>
      <c r="C48" s="15" t="s">
        <v>23</v>
      </c>
      <c r="D48" s="148" t="s">
        <v>38</v>
      </c>
      <c r="E48" s="119">
        <v>1100</v>
      </c>
      <c r="F48" s="10">
        <v>7498</v>
      </c>
      <c r="G48" s="125"/>
      <c r="H48" s="126"/>
      <c r="I48" s="122">
        <f>E48*G48</f>
        <v>0</v>
      </c>
      <c r="J48" s="123">
        <v>2</v>
      </c>
      <c r="K48" s="347"/>
      <c r="L48" s="348"/>
      <c r="M48" s="349"/>
      <c r="N48" s="16" t="s">
        <v>11</v>
      </c>
      <c r="O48" s="213" t="s">
        <v>158</v>
      </c>
      <c r="P48" s="163">
        <v>770</v>
      </c>
      <c r="Q48" s="11">
        <v>7465</v>
      </c>
      <c r="R48" s="25"/>
      <c r="S48" s="26"/>
      <c r="T48" s="122">
        <f t="shared" si="18"/>
        <v>0</v>
      </c>
      <c r="U48" s="123">
        <v>8</v>
      </c>
      <c r="W48" s="4"/>
      <c r="X48" s="297" t="s">
        <v>71</v>
      </c>
      <c r="Y48" s="37"/>
      <c r="Z48" s="300" t="s">
        <v>51</v>
      </c>
      <c r="AA48" s="302">
        <f>SUM(G20:G21,G23:G24,G26:G39,G41:G46,G48:G51,R20:R31,R33:R38,R40:R50,AC10:AC15,AC17:AC22,AC24:AC27,AC29:AC32,AC33:AC36,AC37:AC40,AC42:AC46)</f>
        <v>45</v>
      </c>
      <c r="AB48" s="290" t="s">
        <v>50</v>
      </c>
      <c r="AC48" s="302">
        <f>SUM(H20:H21,H23:H24,H26:H39,H41:H46,H48:H51,S20:S31,S33:S38,S40:S50,AD10:AD15,AD17:AD22,AD24:AD27,AD29:AD32,AD33:AD36,AD37:AD40,AD42:AD46)</f>
        <v>3</v>
      </c>
      <c r="AD48" s="279" t="s">
        <v>50</v>
      </c>
      <c r="AF48" s="192"/>
      <c r="AG48" s="24"/>
      <c r="AR48" s="281" t="s">
        <v>47</v>
      </c>
      <c r="AS48" s="15" t="s">
        <v>23</v>
      </c>
      <c r="AT48" s="157">
        <v>12</v>
      </c>
      <c r="AU48" s="125">
        <f t="shared" ref="AU48:AU51" si="25">G48+H48</f>
        <v>0</v>
      </c>
      <c r="AV48" s="126">
        <f t="shared" ref="AV48:AV51" si="26">AT48*AU48</f>
        <v>0</v>
      </c>
      <c r="AW48" s="158"/>
      <c r="AX48" s="354"/>
      <c r="AY48" s="16" t="s">
        <v>10</v>
      </c>
      <c r="AZ48" s="166">
        <v>10</v>
      </c>
      <c r="BA48" s="25">
        <f t="shared" si="21"/>
        <v>0</v>
      </c>
      <c r="BB48" s="126">
        <f t="shared" si="22"/>
        <v>0</v>
      </c>
      <c r="BC48" s="158" t="str">
        <f t="shared" si="23"/>
        <v/>
      </c>
      <c r="BE48" s="234" t="s">
        <v>92</v>
      </c>
      <c r="BF48" s="235">
        <v>11</v>
      </c>
      <c r="BG48" s="236">
        <f>AC43+AD43</f>
        <v>0</v>
      </c>
      <c r="BH48" s="126">
        <f>BF48*BG48</f>
        <v>0</v>
      </c>
      <c r="BI48" s="158" t="str">
        <f>IF((BG49+BH49)&gt;1,"●","")</f>
        <v/>
      </c>
    </row>
    <row r="49" spans="2:61" ht="12" customHeight="1" thickBot="1" x14ac:dyDescent="0.25">
      <c r="B49" s="295"/>
      <c r="C49" s="16" t="s">
        <v>40</v>
      </c>
      <c r="D49" s="152" t="s">
        <v>39</v>
      </c>
      <c r="E49" s="130">
        <v>1100</v>
      </c>
      <c r="F49" s="11">
        <v>7499</v>
      </c>
      <c r="G49" s="25"/>
      <c r="H49" s="26"/>
      <c r="I49" s="122">
        <f t="shared" ref="I49:I51" si="27">E49*G49</f>
        <v>0</v>
      </c>
      <c r="J49" s="123" t="s">
        <v>188</v>
      </c>
      <c r="K49" s="347"/>
      <c r="L49" s="348"/>
      <c r="M49" s="349"/>
      <c r="N49" s="16" t="s">
        <v>12</v>
      </c>
      <c r="O49" s="80" t="s">
        <v>158</v>
      </c>
      <c r="P49" s="163">
        <v>770</v>
      </c>
      <c r="Q49" s="11">
        <v>7466</v>
      </c>
      <c r="R49" s="25"/>
      <c r="S49" s="26"/>
      <c r="T49" s="122">
        <f t="shared" si="18"/>
        <v>0</v>
      </c>
      <c r="U49" s="123">
        <v>9</v>
      </c>
      <c r="V49" s="237"/>
      <c r="W49" s="237"/>
      <c r="X49" s="298"/>
      <c r="Y49" s="38"/>
      <c r="Z49" s="301"/>
      <c r="AA49" s="303"/>
      <c r="AB49" s="291"/>
      <c r="AC49" s="303"/>
      <c r="AD49" s="280"/>
      <c r="AE49" s="238"/>
      <c r="AF49" s="192"/>
      <c r="AG49" s="24"/>
      <c r="AR49" s="282"/>
      <c r="AS49" s="16" t="s">
        <v>40</v>
      </c>
      <c r="AT49" s="166">
        <v>13</v>
      </c>
      <c r="AU49" s="25">
        <f t="shared" si="25"/>
        <v>0</v>
      </c>
      <c r="AV49" s="126">
        <f t="shared" si="26"/>
        <v>0</v>
      </c>
      <c r="AW49" s="158"/>
      <c r="AX49" s="354"/>
      <c r="AY49" s="16" t="s">
        <v>11</v>
      </c>
      <c r="AZ49" s="166">
        <v>11</v>
      </c>
      <c r="BA49" s="25">
        <f t="shared" si="21"/>
        <v>0</v>
      </c>
      <c r="BB49" s="126">
        <f t="shared" si="22"/>
        <v>0</v>
      </c>
      <c r="BC49" s="158" t="str">
        <f t="shared" si="23"/>
        <v/>
      </c>
      <c r="BD49" s="72" t="s">
        <v>67</v>
      </c>
      <c r="BE49" s="234" t="s">
        <v>90</v>
      </c>
      <c r="BF49" s="235">
        <v>15</v>
      </c>
      <c r="BG49" s="236">
        <f>AC44+AD44</f>
        <v>0</v>
      </c>
      <c r="BH49" s="126">
        <f>BF49*BG49</f>
        <v>0</v>
      </c>
      <c r="BI49" s="158" t="str">
        <f>IF((BG50+BH50)&gt;1,"●","")</f>
        <v/>
      </c>
    </row>
    <row r="50" spans="2:61" ht="12" customHeight="1" thickBot="1" x14ac:dyDescent="0.25">
      <c r="B50" s="295"/>
      <c r="C50" s="16" t="s">
        <v>27</v>
      </c>
      <c r="D50" s="152" t="s">
        <v>38</v>
      </c>
      <c r="E50" s="130">
        <v>1100</v>
      </c>
      <c r="F50" s="11">
        <v>7500</v>
      </c>
      <c r="G50" s="25"/>
      <c r="H50" s="26"/>
      <c r="I50" s="122">
        <f t="shared" si="27"/>
        <v>0</v>
      </c>
      <c r="J50" s="123">
        <v>3</v>
      </c>
      <c r="K50" s="350"/>
      <c r="L50" s="351"/>
      <c r="M50" s="352"/>
      <c r="N50" s="167" t="s">
        <v>13</v>
      </c>
      <c r="O50" s="81" t="s">
        <v>158</v>
      </c>
      <c r="P50" s="159">
        <v>770</v>
      </c>
      <c r="Q50" s="20">
        <v>7467</v>
      </c>
      <c r="R50" s="27"/>
      <c r="S50" s="28"/>
      <c r="T50" s="122">
        <f t="shared" si="18"/>
        <v>0</v>
      </c>
      <c r="U50" s="123">
        <v>10</v>
      </c>
      <c r="V50" s="237"/>
      <c r="W50" s="237"/>
      <c r="X50" s="298"/>
      <c r="Y50" s="284" t="s">
        <v>121</v>
      </c>
      <c r="Z50" s="286">
        <f>I64+T64+AE64</f>
        <v>43450</v>
      </c>
      <c r="AA50" s="287">
        <f>SUM(G22:G23,G25:G26,G28:G36,G38:G39,G43:G48,G54:G59,R23:R31,R39:R40,R35:R38,AC12:AC17,AC19:AC23,AC24:AC33,AC37:AC37,AC48)</f>
        <v>41</v>
      </c>
      <c r="AB50" s="290" t="s">
        <v>52</v>
      </c>
      <c r="AC50" s="292">
        <v>0</v>
      </c>
      <c r="AD50" s="279" t="s">
        <v>52</v>
      </c>
      <c r="AE50" s="238"/>
      <c r="AF50" s="239"/>
      <c r="AG50" s="24"/>
      <c r="AR50" s="282"/>
      <c r="AS50" s="16" t="s">
        <v>27</v>
      </c>
      <c r="AT50" s="166">
        <v>13</v>
      </c>
      <c r="AU50" s="25">
        <f t="shared" si="25"/>
        <v>0</v>
      </c>
      <c r="AV50" s="126">
        <f t="shared" si="26"/>
        <v>0</v>
      </c>
      <c r="AW50" s="158"/>
      <c r="AX50" s="354"/>
      <c r="AY50" s="16" t="s">
        <v>12</v>
      </c>
      <c r="AZ50" s="166">
        <v>11</v>
      </c>
      <c r="BA50" s="25">
        <f t="shared" si="21"/>
        <v>0</v>
      </c>
      <c r="BB50" s="126">
        <f t="shared" si="22"/>
        <v>0</v>
      </c>
      <c r="BC50" s="158" t="str">
        <f t="shared" si="23"/>
        <v/>
      </c>
      <c r="BD50" s="73"/>
      <c r="BE50" s="234" t="s">
        <v>91</v>
      </c>
      <c r="BF50" s="235">
        <v>8</v>
      </c>
      <c r="BG50" s="236">
        <f>AC45+AD45</f>
        <v>0</v>
      </c>
      <c r="BH50" s="193">
        <f>BF50*BG50</f>
        <v>0</v>
      </c>
      <c r="BI50" s="158" t="str">
        <f>IF((BG34+BH34)&gt;1,"●","")</f>
        <v/>
      </c>
    </row>
    <row r="51" spans="2:61" ht="12" customHeight="1" thickBot="1" x14ac:dyDescent="0.25">
      <c r="B51" s="296"/>
      <c r="C51" s="167" t="s">
        <v>28</v>
      </c>
      <c r="D51" s="168" t="s">
        <v>38</v>
      </c>
      <c r="E51" s="140">
        <v>1100</v>
      </c>
      <c r="F51" s="169">
        <v>7501</v>
      </c>
      <c r="G51" s="27"/>
      <c r="H51" s="28"/>
      <c r="I51" s="122">
        <f t="shared" si="27"/>
        <v>0</v>
      </c>
      <c r="J51" s="123">
        <v>4</v>
      </c>
      <c r="V51" s="237"/>
      <c r="W51" s="237"/>
      <c r="X51" s="299"/>
      <c r="Y51" s="285"/>
      <c r="Z51" s="288"/>
      <c r="AA51" s="289"/>
      <c r="AB51" s="291"/>
      <c r="AC51" s="293"/>
      <c r="AD51" s="280"/>
      <c r="AE51" s="238"/>
      <c r="AF51" s="239"/>
      <c r="AG51" s="3"/>
      <c r="AR51" s="282"/>
      <c r="AS51" s="240" t="s">
        <v>28</v>
      </c>
      <c r="AT51" s="166">
        <v>13</v>
      </c>
      <c r="AU51" s="25">
        <f t="shared" si="25"/>
        <v>0</v>
      </c>
      <c r="AV51" s="126">
        <f t="shared" si="26"/>
        <v>0</v>
      </c>
      <c r="AX51" s="355"/>
      <c r="AY51" s="167" t="s">
        <v>13</v>
      </c>
      <c r="AZ51" s="164">
        <v>11</v>
      </c>
      <c r="BA51" s="27">
        <f t="shared" si="21"/>
        <v>0</v>
      </c>
      <c r="BB51" s="126">
        <f t="shared" si="22"/>
        <v>0</v>
      </c>
      <c r="BC51" s="158" t="str">
        <f>IF((BA51+BB51)&gt;1,"●","")</f>
        <v/>
      </c>
      <c r="BI51" s="158"/>
    </row>
    <row r="52" spans="2:61" ht="12" customHeight="1" thickBot="1" x14ac:dyDescent="0.25">
      <c r="B52" s="205"/>
      <c r="C52" s="241"/>
      <c r="D52" s="147"/>
      <c r="E52" s="242"/>
      <c r="F52" s="243"/>
      <c r="G52" s="244"/>
      <c r="H52" s="244"/>
      <c r="I52" s="122"/>
      <c r="J52" s="123"/>
      <c r="W52" s="237"/>
      <c r="X52" s="245"/>
      <c r="Y52" s="246"/>
      <c r="Z52" s="247"/>
      <c r="AA52" s="247"/>
      <c r="AB52" s="248"/>
      <c r="AC52" s="249"/>
      <c r="AD52" s="214"/>
      <c r="AE52" s="238"/>
      <c r="AF52" s="239"/>
      <c r="AG52" s="3"/>
      <c r="AR52" s="282"/>
      <c r="AS52" s="250" t="s">
        <v>3</v>
      </c>
      <c r="AT52" s="166">
        <v>10</v>
      </c>
      <c r="AU52" s="25"/>
      <c r="AV52" s="126"/>
      <c r="AW52" s="158"/>
      <c r="AY52" s="251"/>
      <c r="AZ52" s="252"/>
      <c r="BA52" s="253"/>
      <c r="BB52" s="254"/>
      <c r="BI52" s="158"/>
    </row>
    <row r="53" spans="2:61" ht="12" customHeight="1" thickBot="1" x14ac:dyDescent="0.25">
      <c r="B53" s="255"/>
      <c r="C53" s="241"/>
      <c r="D53" s="147"/>
      <c r="E53" s="242"/>
      <c r="F53" s="243"/>
      <c r="G53" s="244"/>
      <c r="H53" s="256"/>
      <c r="I53" s="122"/>
      <c r="J53" s="123"/>
      <c r="T53" s="122"/>
      <c r="U53" s="123"/>
      <c r="W53" s="237"/>
      <c r="X53" s="245"/>
      <c r="Y53" s="246"/>
      <c r="Z53" s="247"/>
      <c r="AA53" s="247"/>
      <c r="AB53" s="248"/>
      <c r="AC53" s="249"/>
      <c r="AD53" s="214"/>
      <c r="AE53" s="238"/>
      <c r="AF53" s="239"/>
      <c r="AG53" s="3"/>
      <c r="AR53" s="283"/>
      <c r="AS53" s="257" t="s">
        <v>4</v>
      </c>
      <c r="AT53" s="164">
        <v>10</v>
      </c>
      <c r="AU53" s="27"/>
      <c r="AV53" s="193"/>
      <c r="AW53" s="158"/>
      <c r="BI53" s="158"/>
    </row>
    <row r="54" spans="2:61" ht="12" customHeight="1" x14ac:dyDescent="0.2">
      <c r="B54" s="255"/>
      <c r="C54" s="5"/>
      <c r="D54" s="5"/>
      <c r="E54" s="258"/>
      <c r="F54" s="243"/>
      <c r="G54" s="259"/>
      <c r="H54" s="259"/>
      <c r="I54" s="122"/>
      <c r="J54" s="123"/>
      <c r="T54" s="122"/>
      <c r="U54" s="123"/>
      <c r="V54" s="237"/>
      <c r="W54" s="237"/>
      <c r="X54" s="245"/>
      <c r="Y54" s="246"/>
      <c r="Z54" s="247"/>
      <c r="AA54" s="247"/>
      <c r="AB54" s="248"/>
      <c r="AC54" s="249"/>
      <c r="AD54" s="214"/>
      <c r="AE54" s="238"/>
      <c r="AF54" s="239"/>
      <c r="AG54" s="3"/>
      <c r="AW54" s="158"/>
      <c r="BI54" s="158"/>
    </row>
    <row r="55" spans="2:61" ht="12" customHeight="1" x14ac:dyDescent="0.2">
      <c r="B55" s="255"/>
      <c r="C55" s="5"/>
      <c r="D55" s="5"/>
      <c r="E55" s="258"/>
      <c r="F55" s="243"/>
      <c r="G55" s="259"/>
      <c r="H55" s="259"/>
      <c r="I55" s="122"/>
      <c r="J55" s="123"/>
      <c r="T55" s="122"/>
      <c r="U55" s="123"/>
      <c r="V55" s="237"/>
      <c r="W55" s="237"/>
      <c r="X55" s="245"/>
      <c r="Y55" s="246"/>
      <c r="Z55" s="247"/>
      <c r="AA55" s="274" t="s">
        <v>53</v>
      </c>
      <c r="AB55" s="275"/>
      <c r="AC55" s="275"/>
      <c r="AD55" s="276"/>
      <c r="AE55" s="238"/>
      <c r="AF55" s="239"/>
      <c r="AG55" s="3"/>
      <c r="AT55" s="1"/>
      <c r="AW55" s="158"/>
      <c r="BI55" s="158"/>
    </row>
    <row r="56" spans="2:61" ht="12" customHeight="1" x14ac:dyDescent="0.2">
      <c r="B56" s="255"/>
      <c r="C56" s="5"/>
      <c r="D56" s="5"/>
      <c r="E56" s="258"/>
      <c r="F56" s="243"/>
      <c r="G56" s="259"/>
      <c r="H56" s="259"/>
      <c r="I56" s="277"/>
      <c r="J56" s="277"/>
      <c r="K56" s="277"/>
      <c r="L56" s="277"/>
      <c r="M56" s="277"/>
      <c r="N56" s="277"/>
      <c r="O56" s="277"/>
      <c r="P56" s="277"/>
      <c r="Q56" s="277"/>
      <c r="R56" s="277"/>
      <c r="S56" s="277"/>
      <c r="T56" s="122"/>
      <c r="U56" s="123"/>
      <c r="V56" s="237"/>
      <c r="W56" s="237"/>
      <c r="AA56" s="91"/>
      <c r="AB56" s="94"/>
      <c r="AC56" s="92"/>
      <c r="AD56" s="93"/>
      <c r="AE56" s="238"/>
      <c r="AF56" s="239"/>
      <c r="AG56" s="3"/>
      <c r="AT56" s="1"/>
      <c r="AW56" s="158"/>
      <c r="BI56" s="158"/>
    </row>
    <row r="57" spans="2:61" ht="12" customHeight="1" x14ac:dyDescent="0.2">
      <c r="B57" s="255"/>
      <c r="C57" s="5"/>
      <c r="D57" s="5"/>
      <c r="E57" s="258"/>
      <c r="F57" s="243"/>
      <c r="G57" s="259"/>
      <c r="H57" s="259"/>
      <c r="I57" s="277"/>
      <c r="J57" s="277"/>
      <c r="K57" s="277"/>
      <c r="L57" s="277"/>
      <c r="M57" s="277"/>
      <c r="N57" s="277"/>
      <c r="O57" s="277"/>
      <c r="P57" s="277"/>
      <c r="Q57" s="277"/>
      <c r="R57" s="277"/>
      <c r="S57" s="277"/>
      <c r="T57" s="122"/>
      <c r="U57" s="123"/>
      <c r="V57" s="237"/>
      <c r="W57" s="237"/>
      <c r="AA57" s="42"/>
      <c r="AB57" s="97"/>
      <c r="AC57" s="88"/>
      <c r="AD57" s="89"/>
      <c r="AE57" s="238"/>
      <c r="AF57" s="239"/>
      <c r="AG57" s="3"/>
      <c r="AT57" s="1"/>
      <c r="AW57" s="158"/>
      <c r="BI57" s="158"/>
    </row>
    <row r="58" spans="2:61" ht="12" customHeight="1" x14ac:dyDescent="0.2">
      <c r="B58" s="255"/>
      <c r="C58" s="5"/>
      <c r="D58" s="5"/>
      <c r="E58" s="258"/>
      <c r="F58" s="243"/>
      <c r="G58" s="259"/>
      <c r="H58" s="259"/>
      <c r="I58" s="277"/>
      <c r="J58" s="277"/>
      <c r="K58" s="277"/>
      <c r="L58" s="277"/>
      <c r="M58" s="277"/>
      <c r="N58" s="277"/>
      <c r="O58" s="277"/>
      <c r="P58" s="277"/>
      <c r="Q58" s="277"/>
      <c r="R58" s="277"/>
      <c r="S58" s="277"/>
      <c r="T58" s="122"/>
      <c r="U58" s="123"/>
      <c r="V58" s="237"/>
      <c r="W58" s="237"/>
      <c r="AA58" s="42"/>
      <c r="AB58" s="97"/>
      <c r="AC58" s="88"/>
      <c r="AD58" s="89"/>
      <c r="AE58" s="238"/>
      <c r="AF58" s="239"/>
      <c r="AG58" s="3"/>
      <c r="AT58" s="1"/>
      <c r="AW58" s="158"/>
      <c r="BI58" s="158"/>
    </row>
    <row r="59" spans="2:61" ht="12" customHeight="1" x14ac:dyDescent="0.2">
      <c r="B59" s="255"/>
      <c r="C59" s="5"/>
      <c r="D59" s="5"/>
      <c r="E59" s="258"/>
      <c r="F59" s="243"/>
      <c r="G59" s="259"/>
      <c r="H59" s="259"/>
      <c r="I59" s="277"/>
      <c r="J59" s="277"/>
      <c r="K59" s="277"/>
      <c r="L59" s="277"/>
      <c r="M59" s="277"/>
      <c r="N59" s="277"/>
      <c r="O59" s="277"/>
      <c r="P59" s="277"/>
      <c r="Q59" s="277"/>
      <c r="R59" s="277"/>
      <c r="S59" s="277"/>
      <c r="T59" s="122"/>
      <c r="U59" s="123"/>
      <c r="V59" s="237"/>
      <c r="W59" s="237"/>
      <c r="X59" s="237"/>
      <c r="Y59" s="237"/>
      <c r="Z59" s="237"/>
      <c r="AA59" s="97"/>
      <c r="AB59" s="97"/>
      <c r="AC59" s="88"/>
      <c r="AD59" s="89"/>
      <c r="AE59" s="238"/>
      <c r="AF59" s="3"/>
      <c r="AG59" s="3"/>
      <c r="AT59" s="1"/>
      <c r="AW59" s="158"/>
      <c r="BI59" s="158"/>
    </row>
    <row r="60" spans="2:61" ht="12" customHeight="1" x14ac:dyDescent="0.2">
      <c r="I60" s="277"/>
      <c r="J60" s="277"/>
      <c r="K60" s="277"/>
      <c r="L60" s="277"/>
      <c r="M60" s="277"/>
      <c r="N60" s="277"/>
      <c r="O60" s="277"/>
      <c r="P60" s="277"/>
      <c r="Q60" s="277"/>
      <c r="R60" s="277"/>
      <c r="S60" s="277"/>
      <c r="T60" s="122"/>
      <c r="U60" s="123"/>
      <c r="V60" s="237"/>
      <c r="W60" s="260"/>
      <c r="AA60" s="52"/>
      <c r="AB60" s="90"/>
      <c r="AC60" s="95"/>
      <c r="AD60" s="96"/>
      <c r="AF60" s="3"/>
      <c r="AG60" s="3"/>
      <c r="AT60" s="1"/>
    </row>
    <row r="61" spans="2:61" ht="12" customHeight="1" x14ac:dyDescent="0.2">
      <c r="I61" s="277"/>
      <c r="J61" s="277"/>
      <c r="K61" s="277"/>
      <c r="L61" s="277"/>
      <c r="M61" s="277"/>
      <c r="N61" s="277"/>
      <c r="O61" s="277"/>
      <c r="P61" s="277"/>
      <c r="Q61" s="277"/>
      <c r="R61" s="277"/>
      <c r="S61" s="277"/>
      <c r="T61" s="122"/>
      <c r="U61" s="123"/>
      <c r="V61" s="260"/>
      <c r="W61" s="260"/>
      <c r="X61" s="3"/>
      <c r="Y61" s="3"/>
      <c r="Z61" s="3"/>
      <c r="AE61" s="261"/>
      <c r="AF61" s="3"/>
      <c r="AG61" s="3"/>
    </row>
    <row r="62" spans="2:61" ht="12.75" customHeight="1" x14ac:dyDescent="0.2">
      <c r="K62" s="262"/>
      <c r="L62" s="262"/>
      <c r="M62" s="262"/>
      <c r="U62" s="192"/>
      <c r="V62" s="260"/>
      <c r="W62" s="260"/>
      <c r="AA62" s="214"/>
      <c r="AB62" s="214"/>
      <c r="AC62" s="278" t="s">
        <v>181</v>
      </c>
      <c r="AD62" s="278"/>
      <c r="AE62" s="2"/>
      <c r="AF62" s="3"/>
      <c r="AG62" s="3"/>
    </row>
    <row r="63" spans="2:61" ht="3.75" customHeight="1" thickBot="1" x14ac:dyDescent="0.25">
      <c r="K63" s="262"/>
      <c r="L63" s="262"/>
      <c r="M63" s="262"/>
      <c r="U63" s="192"/>
      <c r="V63" s="260"/>
      <c r="W63" s="260"/>
      <c r="AE63" s="2"/>
      <c r="AF63" s="3"/>
      <c r="AG63" s="3"/>
      <c r="AR63" s="255"/>
      <c r="AS63" s="241"/>
    </row>
    <row r="64" spans="2:61" ht="33" customHeight="1" thickTop="1" thickBot="1" x14ac:dyDescent="0.25">
      <c r="B64" s="3"/>
      <c r="C64" s="3"/>
      <c r="D64" s="3"/>
      <c r="E64" s="3"/>
      <c r="F64" s="3"/>
      <c r="G64" s="3"/>
      <c r="H64" s="3"/>
      <c r="I64" s="263">
        <f>SUM(I20:I53)</f>
        <v>16170</v>
      </c>
      <c r="J64" s="264"/>
      <c r="L64" s="262"/>
      <c r="M64" s="3"/>
      <c r="N64" s="3"/>
      <c r="O64" s="3"/>
      <c r="P64" s="3"/>
      <c r="Q64" s="3"/>
      <c r="R64" s="3"/>
      <c r="S64" s="3"/>
      <c r="T64" s="263">
        <f>SUM(T20:T51)</f>
        <v>27280</v>
      </c>
      <c r="U64" s="192"/>
      <c r="V64" s="260"/>
      <c r="W64" s="260"/>
      <c r="AE64" s="2"/>
      <c r="AF64" s="3"/>
      <c r="AG64" s="3"/>
      <c r="AU64" s="57" t="s">
        <v>218</v>
      </c>
      <c r="AV64" s="61">
        <f>SUM(AV20:AV53)</f>
        <v>220</v>
      </c>
      <c r="BA64" s="57" t="s">
        <v>219</v>
      </c>
      <c r="BB64" s="61" t="e">
        <f>SUM(BB20:BB51)</f>
        <v>#VALUE!</v>
      </c>
      <c r="BG64" s="57" t="s">
        <v>220</v>
      </c>
      <c r="BH64" s="61">
        <f>SUM(BH10:BH50)</f>
        <v>36</v>
      </c>
    </row>
    <row r="65" spans="2:61" ht="6" customHeight="1" thickTop="1" x14ac:dyDescent="0.2">
      <c r="B65" s="3"/>
      <c r="C65" s="3"/>
      <c r="D65" s="3"/>
      <c r="E65" s="3"/>
      <c r="F65" s="3"/>
      <c r="G65" s="3"/>
      <c r="H65" s="3"/>
      <c r="I65" s="3"/>
      <c r="J65" s="264"/>
      <c r="M65" s="3"/>
      <c r="N65" s="3"/>
      <c r="O65" s="3"/>
      <c r="P65" s="3"/>
      <c r="Q65" s="3"/>
      <c r="R65" s="3"/>
      <c r="S65" s="3"/>
      <c r="T65" s="3"/>
      <c r="U65" s="265"/>
      <c r="V65" s="260"/>
      <c r="W65" s="260"/>
      <c r="AC65" s="3"/>
      <c r="AE65" s="263">
        <f>SUM(AE10:AE51)</f>
        <v>4455</v>
      </c>
      <c r="AF65" s="3"/>
      <c r="AG65" s="3"/>
    </row>
    <row r="66" spans="2:61" ht="12.75" customHeight="1" thickBot="1" x14ac:dyDescent="0.25">
      <c r="B66" s="3"/>
      <c r="C66" s="3"/>
      <c r="D66" s="3"/>
      <c r="E66" s="3"/>
      <c r="F66" s="3"/>
      <c r="G66" s="3"/>
      <c r="H66" s="55"/>
      <c r="I66" s="55"/>
      <c r="J66" s="264"/>
      <c r="M66" s="3"/>
      <c r="N66" s="3"/>
      <c r="O66" s="3"/>
      <c r="P66" s="3"/>
      <c r="Q66" s="3"/>
      <c r="R66" s="3"/>
      <c r="S66" s="3"/>
      <c r="T66" s="3"/>
      <c r="V66" s="260"/>
      <c r="W66" s="260"/>
      <c r="Z66" s="51"/>
      <c r="AF66" s="3"/>
      <c r="AG66" s="3"/>
    </row>
    <row r="67" spans="2:61" ht="11.25" customHeight="1" thickBot="1" x14ac:dyDescent="0.25">
      <c r="B67" s="3"/>
      <c r="C67" s="3"/>
      <c r="D67" s="3"/>
      <c r="E67" s="3"/>
      <c r="F67" s="3"/>
      <c r="G67" s="3"/>
      <c r="H67" s="55"/>
      <c r="I67" s="55"/>
      <c r="J67" s="264"/>
      <c r="K67" s="3"/>
      <c r="M67" s="3"/>
      <c r="N67" s="3"/>
      <c r="P67" s="3"/>
      <c r="Q67" s="3"/>
      <c r="R67" s="3"/>
      <c r="S67" s="3"/>
      <c r="T67" s="3"/>
      <c r="V67" s="260"/>
      <c r="W67" s="260"/>
      <c r="Z67" s="3"/>
      <c r="AF67" s="3"/>
      <c r="AG67" s="3"/>
      <c r="AU67" s="1" t="s">
        <v>221</v>
      </c>
      <c r="AW67" s="64" t="str">
        <f>IF(COUNTIF(AW20:AW53,"●"),"●","")</f>
        <v>●</v>
      </c>
      <c r="AZ67" s="1"/>
      <c r="BC67" s="64" t="str">
        <f>IF(COUNTIF(BC20:BC51,"●"),"●","")</f>
        <v/>
      </c>
      <c r="BF67" s="1"/>
      <c r="BI67" s="64" t="str">
        <f>IF(COUNTIF(BI10:BI50,"●"),"●","")</f>
        <v>●</v>
      </c>
    </row>
    <row r="68" spans="2:61" ht="27" customHeight="1" x14ac:dyDescent="0.2">
      <c r="B68" s="3"/>
      <c r="C68" s="3"/>
      <c r="D68" s="3"/>
      <c r="E68" s="3"/>
      <c r="F68" s="3"/>
      <c r="G68" s="3"/>
      <c r="H68" s="55"/>
      <c r="I68" s="55"/>
      <c r="J68" s="264"/>
      <c r="K68" s="3"/>
      <c r="L68" s="3"/>
      <c r="M68" s="3"/>
      <c r="N68" s="3"/>
      <c r="O68" s="3"/>
      <c r="P68" s="3"/>
      <c r="Q68" s="3"/>
      <c r="R68" s="3"/>
      <c r="S68" s="3"/>
      <c r="T68" s="3"/>
      <c r="X68" s="3"/>
      <c r="Y68" s="3"/>
      <c r="AF68" s="3"/>
      <c r="AG68" s="3"/>
    </row>
    <row r="69" spans="2:61" ht="8.25" customHeight="1" x14ac:dyDescent="0.2">
      <c r="B69" s="3"/>
      <c r="C69" s="3"/>
      <c r="D69" s="3"/>
      <c r="E69" s="3"/>
      <c r="F69" s="3"/>
      <c r="G69" s="3"/>
      <c r="I69" s="55"/>
      <c r="J69" s="264"/>
      <c r="K69" s="3"/>
      <c r="L69" s="3"/>
      <c r="M69" s="3"/>
      <c r="N69" s="3"/>
      <c r="O69" s="3"/>
      <c r="P69" s="3"/>
      <c r="Q69" s="3"/>
      <c r="R69" s="3"/>
      <c r="S69" s="3"/>
      <c r="T69" s="3"/>
      <c r="V69" s="1"/>
      <c r="W69" s="1"/>
      <c r="AE69" s="3"/>
      <c r="AF69" s="3"/>
      <c r="AG69" s="3"/>
    </row>
    <row r="70" spans="2:61" ht="5.25" customHeight="1" x14ac:dyDescent="0.2">
      <c r="G70" s="3"/>
      <c r="I70" s="55"/>
      <c r="J70" s="264"/>
      <c r="K70" s="3"/>
      <c r="L70" s="3"/>
      <c r="M70" s="3"/>
      <c r="N70" s="3"/>
      <c r="O70" s="3"/>
      <c r="P70" s="3"/>
      <c r="Q70" s="3"/>
      <c r="R70" s="3"/>
      <c r="S70" s="3"/>
      <c r="T70" s="3"/>
      <c r="V70" s="1"/>
      <c r="W70" s="1"/>
      <c r="AE70" s="3"/>
      <c r="AF70" s="3"/>
      <c r="AG70" s="3"/>
    </row>
    <row r="71" spans="2:61" ht="12.75" customHeight="1" x14ac:dyDescent="0.2">
      <c r="G71" s="3"/>
      <c r="H71" s="55"/>
      <c r="I71" s="55"/>
      <c r="J71" s="264"/>
      <c r="K71" s="3"/>
      <c r="L71" s="3"/>
      <c r="M71" s="3"/>
      <c r="N71" s="3"/>
      <c r="O71" s="3"/>
      <c r="P71" s="3"/>
      <c r="Q71" s="3"/>
      <c r="R71" s="3"/>
      <c r="S71" s="3"/>
      <c r="T71" s="3"/>
      <c r="V71" s="1"/>
      <c r="W71" s="1"/>
      <c r="AE71" s="3"/>
      <c r="AF71" s="3"/>
      <c r="AG71" s="3"/>
      <c r="AW71" s="1"/>
      <c r="AZ71" s="1"/>
      <c r="BC71" s="1"/>
      <c r="BF71" s="1"/>
      <c r="BI71" s="1"/>
    </row>
    <row r="72" spans="2:61" ht="12.75" customHeight="1" x14ac:dyDescent="0.2">
      <c r="G72" s="3"/>
      <c r="H72" s="55"/>
      <c r="I72" s="55"/>
      <c r="J72" s="264"/>
      <c r="K72" s="3"/>
      <c r="L72" s="3"/>
      <c r="R72" s="3"/>
      <c r="S72" s="3"/>
      <c r="T72" s="3"/>
      <c r="V72" s="1"/>
      <c r="W72" s="1"/>
      <c r="AE72" s="3"/>
      <c r="AG72" s="3"/>
      <c r="AW72" s="1"/>
      <c r="AZ72" s="1"/>
      <c r="BC72" s="1"/>
      <c r="BF72" s="1"/>
      <c r="BI72" s="1"/>
    </row>
    <row r="73" spans="2:61" ht="12.75" customHeight="1" x14ac:dyDescent="0.2">
      <c r="K73" s="3"/>
      <c r="L73" s="3"/>
      <c r="R73" s="3"/>
      <c r="S73" s="3"/>
      <c r="T73" s="3"/>
      <c r="AG73" s="3"/>
      <c r="AW73" s="1"/>
      <c r="AZ73" s="1"/>
      <c r="BC73" s="1"/>
      <c r="BF73" s="1"/>
      <c r="BI73" s="1"/>
    </row>
    <row r="74" spans="2:61" ht="14.25" customHeight="1" x14ac:dyDescent="0.2">
      <c r="K74" s="3"/>
      <c r="L74" s="3"/>
      <c r="R74" s="3"/>
      <c r="S74" s="3"/>
      <c r="T74" s="3"/>
      <c r="U74" s="22"/>
      <c r="AG74" s="3"/>
    </row>
    <row r="75" spans="2:61" ht="15" customHeight="1" thickBot="1" x14ac:dyDescent="0.25">
      <c r="J75" s="266"/>
      <c r="K75" s="3"/>
      <c r="L75" s="3"/>
      <c r="U75" s="22"/>
      <c r="AG75" s="3"/>
    </row>
    <row r="76" spans="2:61" ht="21.75" customHeight="1" thickTop="1" thickBot="1" x14ac:dyDescent="0.25">
      <c r="J76" s="266"/>
      <c r="K76" s="3"/>
      <c r="L76" s="3"/>
      <c r="U76" s="22"/>
      <c r="AG76" s="3"/>
      <c r="AR76" s="1" t="s">
        <v>222</v>
      </c>
      <c r="AS76" s="62" t="e">
        <f>AV64+BB64+BH64</f>
        <v>#VALUE!</v>
      </c>
    </row>
    <row r="77" spans="2:61" ht="21.75" customHeight="1" thickBot="1" x14ac:dyDescent="0.25">
      <c r="L77" s="3"/>
      <c r="U77" s="22"/>
      <c r="Z77" s="3"/>
      <c r="AB77" s="3"/>
      <c r="AC77" s="3"/>
      <c r="AD77" s="3"/>
      <c r="AF77" s="3"/>
      <c r="AG77" s="3"/>
      <c r="AR77" s="1" t="s">
        <v>223</v>
      </c>
      <c r="AS77" s="63" t="str">
        <f>IF(COUNTIF(AW67:BI67,"●"),"●","")</f>
        <v>●</v>
      </c>
    </row>
    <row r="78" spans="2:61" ht="21.75" customHeight="1" x14ac:dyDescent="0.2">
      <c r="U78" s="22"/>
      <c r="X78" s="3"/>
      <c r="Y78" s="3"/>
      <c r="Z78" s="3"/>
      <c r="AA78" s="29"/>
      <c r="AB78" s="3"/>
      <c r="AC78" s="3"/>
      <c r="AD78" s="3"/>
      <c r="AE78" s="3"/>
      <c r="AF78" s="3"/>
      <c r="AG78" s="3"/>
    </row>
    <row r="79" spans="2:61" ht="21.75" customHeight="1" x14ac:dyDescent="0.2">
      <c r="U79" s="22"/>
      <c r="X79" s="3"/>
      <c r="Y79" s="3"/>
      <c r="Z79" s="3"/>
      <c r="AA79" s="3"/>
      <c r="AB79" s="3"/>
      <c r="AC79" s="3"/>
      <c r="AD79" s="3"/>
      <c r="AE79" s="3"/>
      <c r="AF79" s="3"/>
      <c r="AG79" s="3"/>
      <c r="AR79" s="1">
        <v>0</v>
      </c>
      <c r="AS79" s="1" t="str">
        <f>IF(COUNTIF(AS76,"0"),"-","")</f>
        <v/>
      </c>
    </row>
    <row r="80" spans="2:61" ht="21.75" customHeight="1" x14ac:dyDescent="0.2">
      <c r="U80" s="22"/>
      <c r="V80" s="22"/>
      <c r="W80" s="22"/>
      <c r="X80" s="3"/>
      <c r="Y80" s="3"/>
      <c r="Z80" s="3"/>
      <c r="AA80" s="3"/>
      <c r="AB80" s="3"/>
      <c r="AC80" s="3"/>
      <c r="AD80" s="3"/>
      <c r="AE80" s="3"/>
      <c r="AF80" s="3"/>
      <c r="AG80" s="3"/>
      <c r="AR80" s="1" t="s">
        <v>224</v>
      </c>
      <c r="AS80" s="1" t="e">
        <f>IF(AND(AS76&gt;0,AS76&lt;=20),"ﾈｺ","")</f>
        <v>#VALUE!</v>
      </c>
    </row>
    <row r="81" spans="2:61" ht="21.75" customHeight="1" x14ac:dyDescent="0.2">
      <c r="U81" s="22"/>
      <c r="V81" s="22"/>
      <c r="W81" s="22"/>
      <c r="X81" s="3"/>
      <c r="Y81" s="3"/>
      <c r="Z81" s="3"/>
      <c r="AA81" s="3"/>
      <c r="AB81" s="3"/>
      <c r="AC81" s="3"/>
      <c r="AD81" s="3"/>
      <c r="AE81" s="3"/>
      <c r="AF81" s="3"/>
      <c r="AG81" s="3"/>
      <c r="AR81" s="1" t="s">
        <v>185</v>
      </c>
      <c r="AS81" s="1" t="e">
        <f>IF(AND(AS76&gt;20,AS76&lt;=50,AS77=""),"コ","")</f>
        <v>#VALUE!</v>
      </c>
    </row>
    <row r="82" spans="2:61" ht="21.75" customHeight="1" thickBot="1" x14ac:dyDescent="0.25">
      <c r="U82" s="22"/>
      <c r="V82" s="22"/>
      <c r="W82" s="22"/>
      <c r="X82" s="3"/>
      <c r="Y82" s="3"/>
      <c r="Z82" s="3"/>
      <c r="AA82" s="3"/>
      <c r="AB82" s="3"/>
      <c r="AD82" s="3"/>
      <c r="AE82" s="3"/>
      <c r="AF82" s="3"/>
      <c r="AG82" s="3"/>
      <c r="AR82" s="1" t="s">
        <v>225</v>
      </c>
      <c r="AS82" s="1" t="e">
        <f>IF(AND(AS79="",AS80="",AS81=""),"宅","")</f>
        <v>#VALUE!</v>
      </c>
    </row>
    <row r="83" spans="2:61" s="39" customFormat="1" ht="21.75" customHeight="1" thickBot="1" x14ac:dyDescent="0.25">
      <c r="B83" s="1"/>
      <c r="C83" s="1"/>
      <c r="D83" s="1"/>
      <c r="E83" s="1"/>
      <c r="F83" s="1"/>
      <c r="G83" s="1"/>
      <c r="H83" s="1"/>
      <c r="I83" s="1"/>
      <c r="J83" s="59"/>
      <c r="K83" s="1"/>
      <c r="L83" s="1"/>
      <c r="M83" s="1"/>
      <c r="N83" s="1"/>
      <c r="O83" s="1"/>
      <c r="P83" s="1"/>
      <c r="Q83" s="1"/>
      <c r="R83" s="1"/>
      <c r="S83" s="1"/>
      <c r="T83" s="1"/>
      <c r="U83" s="22"/>
      <c r="V83" s="22"/>
      <c r="W83" s="22"/>
      <c r="X83" s="3"/>
      <c r="Y83" s="3"/>
      <c r="Z83" s="3"/>
      <c r="AA83" s="3"/>
      <c r="AB83" s="3"/>
      <c r="AC83" s="1"/>
      <c r="AD83" s="3"/>
      <c r="AE83" s="3"/>
      <c r="AF83" s="3"/>
      <c r="AG83" s="3"/>
      <c r="AH83" s="1"/>
      <c r="AI83" s="1"/>
      <c r="AJ83" s="1"/>
      <c r="AK83" s="1"/>
      <c r="AL83" s="1"/>
      <c r="AM83" s="1"/>
      <c r="AN83" s="1"/>
      <c r="AO83" s="1"/>
      <c r="AP83" s="1"/>
      <c r="AQ83" s="1"/>
      <c r="AR83" s="1" t="s">
        <v>226</v>
      </c>
      <c r="AS83" s="41" t="e">
        <f>AS79&amp;AS80&amp;AS81&amp;AS82</f>
        <v>#VALUE!</v>
      </c>
      <c r="AU83" s="1"/>
      <c r="AV83" s="1"/>
      <c r="AW83" s="40"/>
      <c r="BC83" s="40"/>
      <c r="BD83" s="1"/>
      <c r="BE83" s="1"/>
      <c r="BG83" s="1"/>
      <c r="BH83" s="1"/>
      <c r="BI83" s="40"/>
    </row>
    <row r="84" spans="2:61" s="39" customFormat="1" ht="21.75" customHeight="1" x14ac:dyDescent="0.2">
      <c r="B84" s="1"/>
      <c r="C84" s="1"/>
      <c r="D84" s="1"/>
      <c r="E84" s="1"/>
      <c r="F84" s="1"/>
      <c r="G84" s="1"/>
      <c r="H84" s="1"/>
      <c r="I84" s="1"/>
      <c r="J84" s="59"/>
      <c r="K84" s="1"/>
      <c r="L84" s="1"/>
      <c r="M84" s="1"/>
      <c r="N84" s="1"/>
      <c r="O84" s="1"/>
      <c r="P84" s="1"/>
      <c r="Q84" s="1"/>
      <c r="R84" s="1"/>
      <c r="S84" s="1"/>
      <c r="T84" s="1"/>
      <c r="U84" s="22"/>
      <c r="V84" s="22"/>
      <c r="W84" s="22"/>
      <c r="X84" s="3"/>
      <c r="Y84" s="3"/>
      <c r="Z84" s="1"/>
      <c r="AA84" s="3"/>
      <c r="AB84" s="3"/>
      <c r="AC84" s="1"/>
      <c r="AD84" s="3"/>
      <c r="AE84" s="3"/>
      <c r="AF84" s="3"/>
      <c r="AG84" s="3"/>
      <c r="AH84" s="1"/>
      <c r="AI84" s="1"/>
      <c r="AJ84" s="1"/>
      <c r="AK84" s="1"/>
      <c r="AL84" s="1"/>
      <c r="AM84" s="1"/>
      <c r="AN84" s="1"/>
      <c r="AO84" s="1"/>
      <c r="AP84" s="1"/>
      <c r="AQ84" s="1"/>
      <c r="AR84" s="1"/>
      <c r="AS84" s="1"/>
      <c r="AU84" s="1"/>
      <c r="AV84" s="1"/>
      <c r="AW84" s="40"/>
      <c r="BC84" s="40"/>
      <c r="BD84" s="1"/>
      <c r="BE84" s="1"/>
      <c r="BG84" s="1"/>
      <c r="BH84" s="1"/>
      <c r="BI84" s="40"/>
    </row>
    <row r="85" spans="2:61" s="39" customFormat="1" ht="21.75" customHeight="1" x14ac:dyDescent="0.2">
      <c r="B85" s="1"/>
      <c r="C85" s="1"/>
      <c r="D85" s="1"/>
      <c r="E85" s="1"/>
      <c r="F85" s="1"/>
      <c r="G85" s="1"/>
      <c r="H85" s="1"/>
      <c r="I85" s="1"/>
      <c r="J85" s="60"/>
      <c r="K85" s="1"/>
      <c r="L85" s="1"/>
      <c r="M85" s="1"/>
      <c r="N85" s="1"/>
      <c r="O85" s="1"/>
      <c r="P85" s="1"/>
      <c r="Q85" s="1"/>
      <c r="R85" s="1"/>
      <c r="S85" s="1"/>
      <c r="T85" s="1"/>
      <c r="U85" s="22"/>
      <c r="V85" s="22"/>
      <c r="W85" s="22"/>
      <c r="X85" s="1"/>
      <c r="Y85" s="1"/>
      <c r="Z85" s="1"/>
      <c r="AA85" s="1"/>
      <c r="AB85" s="1"/>
      <c r="AC85" s="1"/>
      <c r="AD85" s="3"/>
      <c r="AE85" s="3"/>
      <c r="AF85" s="3"/>
      <c r="AG85" s="3"/>
      <c r="AH85" s="1"/>
      <c r="AI85" s="1"/>
      <c r="AJ85" s="1"/>
      <c r="AK85" s="1"/>
      <c r="AL85" s="1"/>
      <c r="AM85" s="1"/>
      <c r="AN85" s="1"/>
      <c r="AO85" s="1"/>
      <c r="AP85" s="1"/>
      <c r="AQ85" s="1"/>
      <c r="AR85" s="1"/>
      <c r="AS85" s="1"/>
      <c r="AU85" s="1"/>
      <c r="AV85" s="1"/>
      <c r="AW85" s="40"/>
      <c r="AX85" s="1"/>
      <c r="AY85" s="1"/>
      <c r="BA85" s="1"/>
      <c r="BB85" s="1"/>
      <c r="BC85" s="40"/>
      <c r="BD85" s="1"/>
      <c r="BE85" s="1"/>
      <c r="BG85" s="1"/>
      <c r="BH85" s="1"/>
      <c r="BI85" s="40"/>
    </row>
    <row r="86" spans="2:61" s="39" customFormat="1" ht="21.75" customHeight="1" x14ac:dyDescent="0.2">
      <c r="B86" s="1"/>
      <c r="C86" s="1"/>
      <c r="D86" s="1"/>
      <c r="E86" s="1"/>
      <c r="F86" s="1"/>
      <c r="G86" s="1"/>
      <c r="H86" s="1"/>
      <c r="I86" s="1"/>
      <c r="J86" s="60"/>
      <c r="K86" s="1"/>
      <c r="L86" s="1"/>
      <c r="M86" s="1"/>
      <c r="N86" s="1"/>
      <c r="O86" s="1"/>
      <c r="P86" s="1"/>
      <c r="Q86" s="1"/>
      <c r="R86" s="1"/>
      <c r="S86" s="1"/>
      <c r="T86" s="1"/>
      <c r="U86" s="22"/>
      <c r="V86" s="22"/>
      <c r="W86" s="22"/>
      <c r="X86" s="1"/>
      <c r="Y86" s="1"/>
      <c r="Z86" s="1"/>
      <c r="AA86" s="1"/>
      <c r="AB86" s="1"/>
      <c r="AC86" s="1"/>
      <c r="AD86" s="3"/>
      <c r="AE86" s="3"/>
      <c r="AF86" s="3"/>
      <c r="AG86" s="3"/>
      <c r="AH86" s="1"/>
      <c r="AI86" s="1"/>
      <c r="AJ86" s="1"/>
      <c r="AK86" s="1"/>
      <c r="AL86" s="1"/>
      <c r="AM86" s="1"/>
      <c r="AN86" s="1"/>
      <c r="AO86" s="1"/>
      <c r="AP86" s="1"/>
      <c r="AQ86" s="1"/>
      <c r="AR86" s="1"/>
      <c r="AS86" s="1"/>
      <c r="AU86" s="1"/>
      <c r="AV86" s="1"/>
      <c r="AW86" s="40"/>
      <c r="AX86" s="1"/>
      <c r="AY86" s="1"/>
      <c r="BA86" s="1"/>
      <c r="BB86" s="1"/>
      <c r="BC86" s="40"/>
      <c r="BD86" s="1"/>
      <c r="BE86" s="1"/>
      <c r="BG86" s="1"/>
      <c r="BH86" s="1"/>
      <c r="BI86" s="40"/>
    </row>
    <row r="87" spans="2:61" s="39" customFormat="1" ht="21.75" customHeight="1" x14ac:dyDescent="0.2">
      <c r="B87" s="1"/>
      <c r="C87" s="1"/>
      <c r="D87" s="1"/>
      <c r="E87" s="1"/>
      <c r="F87" s="1"/>
      <c r="G87" s="1"/>
      <c r="H87" s="1"/>
      <c r="I87" s="1"/>
      <c r="J87" s="60"/>
      <c r="K87" s="1"/>
      <c r="L87" s="1"/>
      <c r="M87" s="1"/>
      <c r="N87" s="1"/>
      <c r="O87" s="1"/>
      <c r="P87" s="1"/>
      <c r="Q87" s="1"/>
      <c r="R87" s="1"/>
      <c r="S87" s="1"/>
      <c r="T87" s="1"/>
      <c r="U87" s="19"/>
      <c r="V87" s="22"/>
      <c r="W87" s="22"/>
      <c r="X87" s="1"/>
      <c r="Y87" s="1"/>
      <c r="Z87" s="1"/>
      <c r="AA87" s="1"/>
      <c r="AB87" s="1"/>
      <c r="AC87" s="1"/>
      <c r="AD87" s="3"/>
      <c r="AE87" s="3"/>
      <c r="AF87" s="3"/>
      <c r="AG87" s="3"/>
      <c r="AH87" s="1"/>
      <c r="AI87" s="1"/>
      <c r="AJ87" s="1"/>
      <c r="AK87" s="1"/>
      <c r="AL87" s="1"/>
      <c r="AM87" s="1"/>
      <c r="AN87" s="1"/>
      <c r="AO87" s="1"/>
      <c r="AP87" s="1"/>
      <c r="AQ87" s="1"/>
      <c r="AU87" s="1"/>
      <c r="AV87" s="1"/>
      <c r="AW87" s="40"/>
      <c r="BC87" s="40"/>
      <c r="BD87" s="1"/>
      <c r="BE87" s="1"/>
      <c r="BG87" s="1"/>
      <c r="BH87" s="1"/>
      <c r="BI87" s="40"/>
    </row>
    <row r="88" spans="2:61" s="39" customFormat="1" ht="21.75" customHeight="1" x14ac:dyDescent="0.2">
      <c r="B88" s="1"/>
      <c r="C88" s="1"/>
      <c r="D88" s="1"/>
      <c r="E88" s="1"/>
      <c r="F88" s="1"/>
      <c r="G88" s="1"/>
      <c r="H88" s="1"/>
      <c r="I88" s="1"/>
      <c r="J88" s="60"/>
      <c r="K88" s="1"/>
      <c r="L88" s="1"/>
      <c r="M88" s="1"/>
      <c r="N88" s="1"/>
      <c r="O88" s="1"/>
      <c r="P88" s="1"/>
      <c r="Q88" s="1"/>
      <c r="R88" s="1"/>
      <c r="S88" s="1"/>
      <c r="T88" s="1"/>
      <c r="U88" s="19"/>
      <c r="V88" s="22"/>
      <c r="W88" s="22"/>
      <c r="X88" s="1"/>
      <c r="Y88" s="1"/>
      <c r="Z88" s="1"/>
      <c r="AA88" s="1"/>
      <c r="AB88" s="1"/>
      <c r="AC88" s="1"/>
      <c r="AD88" s="3"/>
      <c r="AE88" s="3"/>
      <c r="AF88" s="3"/>
      <c r="AG88" s="3"/>
      <c r="AH88" s="1"/>
      <c r="AI88" s="1"/>
      <c r="AJ88" s="1"/>
      <c r="AK88" s="1"/>
      <c r="AL88" s="1"/>
      <c r="AM88" s="1"/>
      <c r="AN88" s="1"/>
      <c r="AO88" s="1"/>
      <c r="AP88" s="1"/>
      <c r="AQ88" s="1"/>
      <c r="AR88" s="1"/>
      <c r="AS88" s="1"/>
      <c r="AU88" s="1"/>
      <c r="AV88" s="1"/>
      <c r="AW88" s="40"/>
      <c r="BC88" s="40"/>
      <c r="BD88" s="1"/>
      <c r="BE88" s="1"/>
      <c r="BG88" s="1"/>
      <c r="BH88" s="1"/>
      <c r="BI88" s="40"/>
    </row>
    <row r="89" spans="2:61" s="39" customFormat="1" ht="21.75" customHeight="1" x14ac:dyDescent="0.2">
      <c r="B89" s="1"/>
      <c r="C89" s="1"/>
      <c r="D89" s="1"/>
      <c r="E89" s="1"/>
      <c r="F89" s="1"/>
      <c r="G89" s="1"/>
      <c r="H89" s="1"/>
      <c r="I89" s="1"/>
      <c r="J89" s="60"/>
      <c r="K89" s="1"/>
      <c r="L89" s="1"/>
      <c r="M89" s="1"/>
      <c r="N89" s="1"/>
      <c r="O89" s="1"/>
      <c r="P89" s="1"/>
      <c r="Q89" s="1"/>
      <c r="R89" s="1"/>
      <c r="S89" s="1"/>
      <c r="T89" s="1"/>
      <c r="U89" s="19"/>
      <c r="V89" s="22"/>
      <c r="W89" s="22"/>
      <c r="X89" s="1"/>
      <c r="Y89" s="1"/>
      <c r="Z89" s="1"/>
      <c r="AA89" s="1"/>
      <c r="AB89" s="1"/>
      <c r="AC89" s="1"/>
      <c r="AD89" s="1"/>
      <c r="AE89" s="3"/>
      <c r="AF89" s="3"/>
      <c r="AG89" s="3"/>
      <c r="AH89" s="1"/>
      <c r="AI89" s="1"/>
      <c r="AJ89" s="1"/>
      <c r="AK89" s="1"/>
      <c r="AL89" s="1"/>
      <c r="AM89" s="1"/>
      <c r="AN89" s="1"/>
      <c r="AO89" s="1"/>
      <c r="AP89" s="1"/>
      <c r="AQ89" s="1"/>
      <c r="AU89" s="1"/>
      <c r="AV89" s="1"/>
      <c r="AW89" s="40"/>
      <c r="BC89" s="40"/>
      <c r="BD89" s="1"/>
      <c r="BE89" s="1"/>
      <c r="BG89" s="1"/>
      <c r="BH89" s="1"/>
      <c r="BI89" s="40"/>
    </row>
    <row r="90" spans="2:61" s="39" customFormat="1" ht="21.75" customHeight="1" x14ac:dyDescent="0.2">
      <c r="B90" s="1"/>
      <c r="C90" s="1"/>
      <c r="D90" s="1"/>
      <c r="E90" s="1"/>
      <c r="F90" s="1"/>
      <c r="G90" s="1"/>
      <c r="H90" s="1"/>
      <c r="I90" s="1"/>
      <c r="J90" s="60"/>
      <c r="K90" s="1"/>
      <c r="L90" s="1"/>
      <c r="M90" s="1"/>
      <c r="N90" s="1"/>
      <c r="O90" s="1"/>
      <c r="P90" s="1"/>
      <c r="Q90" s="1"/>
      <c r="R90" s="1"/>
      <c r="S90" s="1"/>
      <c r="T90" s="1"/>
      <c r="U90" s="19"/>
      <c r="V90" s="22"/>
      <c r="W90" s="22"/>
      <c r="X90" s="1"/>
      <c r="Y90" s="1"/>
      <c r="Z90" s="1"/>
      <c r="AA90" s="1"/>
      <c r="AB90" s="1"/>
      <c r="AC90" s="1"/>
      <c r="AD90" s="1"/>
      <c r="AE90" s="1"/>
      <c r="AF90" s="3"/>
      <c r="AG90" s="3"/>
      <c r="AH90" s="1"/>
      <c r="AI90" s="1"/>
      <c r="AJ90" s="1"/>
      <c r="AK90" s="1"/>
      <c r="AL90" s="1"/>
      <c r="AM90" s="1"/>
      <c r="AN90" s="1"/>
      <c r="AO90" s="1"/>
      <c r="AP90" s="1"/>
      <c r="AQ90" s="1"/>
      <c r="AR90" s="1"/>
      <c r="AS90" s="1"/>
      <c r="AU90" s="1"/>
      <c r="AV90" s="1"/>
      <c r="AW90" s="40"/>
      <c r="BC90" s="40"/>
      <c r="BD90" s="1"/>
      <c r="BE90" s="1"/>
      <c r="BG90" s="1"/>
      <c r="BH90" s="1"/>
      <c r="BI90" s="40"/>
    </row>
    <row r="91" spans="2:61" s="39" customFormat="1" ht="21.75" customHeight="1" x14ac:dyDescent="0.2">
      <c r="B91" s="1"/>
      <c r="C91" s="1"/>
      <c r="D91" s="1"/>
      <c r="E91" s="1"/>
      <c r="F91" s="1"/>
      <c r="G91" s="1"/>
      <c r="H91" s="1"/>
      <c r="I91" s="1"/>
      <c r="J91" s="60"/>
      <c r="K91" s="1"/>
      <c r="L91" s="1"/>
      <c r="M91" s="1"/>
      <c r="N91" s="1"/>
      <c r="O91" s="1"/>
      <c r="P91" s="1"/>
      <c r="Q91" s="1"/>
      <c r="R91" s="1"/>
      <c r="S91" s="1"/>
      <c r="T91" s="1"/>
      <c r="U91" s="19"/>
      <c r="V91" s="22"/>
      <c r="W91" s="22"/>
      <c r="X91" s="1"/>
      <c r="Y91" s="1"/>
      <c r="Z91" s="1"/>
      <c r="AA91" s="1"/>
      <c r="AB91" s="1"/>
      <c r="AC91" s="1"/>
      <c r="AD91" s="1"/>
      <c r="AE91" s="1"/>
      <c r="AF91" s="3"/>
      <c r="AG91" s="3"/>
      <c r="AH91" s="1"/>
      <c r="AI91" s="1"/>
      <c r="AJ91" s="1"/>
      <c r="AK91" s="1"/>
      <c r="AL91" s="1"/>
      <c r="AM91" s="1"/>
      <c r="AN91" s="1"/>
      <c r="AO91" s="1"/>
      <c r="AP91" s="1"/>
      <c r="AQ91" s="1"/>
      <c r="AR91" s="1"/>
      <c r="AS91" s="1"/>
      <c r="AU91" s="1"/>
      <c r="AV91" s="1"/>
      <c r="AW91" s="40"/>
      <c r="AX91" s="1"/>
      <c r="AY91" s="1"/>
      <c r="BA91" s="1"/>
      <c r="BB91" s="1"/>
      <c r="BC91" s="158"/>
      <c r="BD91" s="1"/>
      <c r="BE91" s="1"/>
      <c r="BG91" s="1"/>
      <c r="BH91" s="1"/>
      <c r="BI91" s="40"/>
    </row>
    <row r="92" spans="2:61" s="39" customFormat="1" ht="21.75" customHeight="1" x14ac:dyDescent="0.2">
      <c r="B92" s="1"/>
      <c r="C92" s="1"/>
      <c r="D92" s="1"/>
      <c r="E92" s="1"/>
      <c r="F92" s="1"/>
      <c r="G92" s="1"/>
      <c r="H92" s="1"/>
      <c r="I92" s="1"/>
      <c r="J92" s="60"/>
      <c r="K92" s="1"/>
      <c r="L92" s="1"/>
      <c r="M92" s="1"/>
      <c r="N92" s="1"/>
      <c r="O92" s="1"/>
      <c r="P92" s="1"/>
      <c r="Q92" s="1"/>
      <c r="R92" s="1"/>
      <c r="S92" s="1"/>
      <c r="T92" s="1"/>
      <c r="U92" s="19"/>
      <c r="V92" s="22"/>
      <c r="W92" s="22"/>
      <c r="X92" s="1"/>
      <c r="Y92" s="1"/>
      <c r="Z92" s="1"/>
      <c r="AA92" s="1"/>
      <c r="AB92" s="1"/>
      <c r="AC92" s="1"/>
      <c r="AD92" s="1"/>
      <c r="AE92" s="1"/>
      <c r="AF92" s="3"/>
      <c r="AG92" s="3"/>
      <c r="AH92" s="1"/>
      <c r="AI92" s="1"/>
      <c r="AJ92" s="1"/>
      <c r="AK92" s="1"/>
      <c r="AL92" s="1"/>
      <c r="AM92" s="1"/>
      <c r="AN92" s="1"/>
      <c r="AO92" s="1"/>
      <c r="AP92" s="1"/>
      <c r="AQ92" s="1"/>
      <c r="AR92" s="1"/>
      <c r="AS92" s="1"/>
      <c r="AU92" s="1"/>
      <c r="AV92" s="1"/>
      <c r="AW92" s="40"/>
      <c r="BE92" s="1"/>
      <c r="BG92" s="1"/>
      <c r="BH92" s="1"/>
      <c r="BI92" s="40"/>
    </row>
    <row r="93" spans="2:61" s="39" customFormat="1" ht="21.75" customHeight="1" x14ac:dyDescent="0.2">
      <c r="B93" s="1"/>
      <c r="C93" s="1"/>
      <c r="D93" s="1"/>
      <c r="E93" s="1"/>
      <c r="F93" s="1"/>
      <c r="G93" s="1"/>
      <c r="H93" s="1"/>
      <c r="I93" s="1"/>
      <c r="J93" s="60"/>
      <c r="K93" s="1"/>
      <c r="L93" s="1"/>
      <c r="M93" s="1"/>
      <c r="N93" s="1"/>
      <c r="O93" s="1"/>
      <c r="P93" s="1"/>
      <c r="Q93" s="1"/>
      <c r="R93" s="1"/>
      <c r="S93" s="1"/>
      <c r="T93" s="1"/>
      <c r="U93" s="19"/>
      <c r="V93" s="19"/>
      <c r="W93" s="19"/>
      <c r="X93" s="1"/>
      <c r="Y93" s="1"/>
      <c r="Z93" s="1"/>
      <c r="AA93" s="1"/>
      <c r="AB93" s="1"/>
      <c r="AC93" s="1"/>
      <c r="AD93" s="1"/>
      <c r="AE93" s="1"/>
      <c r="AF93" s="3"/>
      <c r="AG93" s="3"/>
      <c r="AH93" s="1"/>
      <c r="AI93" s="1"/>
      <c r="AJ93" s="1"/>
      <c r="AK93" s="1"/>
      <c r="AL93" s="1"/>
      <c r="AM93" s="1"/>
      <c r="AN93" s="1"/>
      <c r="AO93" s="1"/>
      <c r="AP93" s="1"/>
      <c r="AQ93" s="1"/>
      <c r="AR93" s="1"/>
      <c r="AS93" s="1"/>
      <c r="AU93" s="1"/>
      <c r="AV93" s="1"/>
      <c r="AW93" s="40"/>
      <c r="BE93" s="1"/>
      <c r="BG93" s="1"/>
      <c r="BH93" s="1"/>
      <c r="BI93" s="40"/>
    </row>
    <row r="94" spans="2:61" s="39" customFormat="1" ht="21.75" customHeight="1" x14ac:dyDescent="0.2">
      <c r="B94" s="1"/>
      <c r="C94" s="1"/>
      <c r="D94" s="1"/>
      <c r="E94" s="1"/>
      <c r="F94" s="1"/>
      <c r="G94" s="1"/>
      <c r="H94" s="1"/>
      <c r="I94" s="1"/>
      <c r="J94" s="60"/>
      <c r="K94" s="1"/>
      <c r="L94" s="1"/>
      <c r="M94" s="1"/>
      <c r="N94" s="1"/>
      <c r="O94" s="1"/>
      <c r="P94" s="1"/>
      <c r="Q94" s="1"/>
      <c r="R94" s="1"/>
      <c r="S94" s="1"/>
      <c r="T94" s="1"/>
      <c r="U94" s="19"/>
      <c r="V94" s="19"/>
      <c r="W94" s="19"/>
      <c r="X94" s="1"/>
      <c r="Y94" s="1"/>
      <c r="Z94" s="1"/>
      <c r="AA94" s="1"/>
      <c r="AB94" s="1"/>
      <c r="AC94" s="1"/>
      <c r="AD94" s="1"/>
      <c r="AE94" s="1"/>
      <c r="AF94" s="3"/>
      <c r="AG94" s="3"/>
      <c r="AH94" s="1"/>
      <c r="AI94" s="1"/>
      <c r="AJ94" s="1"/>
      <c r="AK94" s="1"/>
      <c r="AL94" s="1"/>
      <c r="AM94" s="1"/>
      <c r="AN94" s="1"/>
      <c r="AO94" s="1"/>
      <c r="AP94" s="1"/>
      <c r="AQ94" s="1"/>
      <c r="AR94" s="1"/>
      <c r="AS94" s="1"/>
      <c r="AU94" s="1"/>
      <c r="AV94" s="1"/>
      <c r="AW94" s="40"/>
      <c r="BE94" s="1"/>
      <c r="BG94" s="1"/>
      <c r="BH94" s="1"/>
      <c r="BI94" s="40"/>
    </row>
    <row r="95" spans="2:61" s="39" customFormat="1" ht="21.75" customHeight="1" x14ac:dyDescent="0.2">
      <c r="B95" s="1"/>
      <c r="C95" s="1"/>
      <c r="D95" s="1"/>
      <c r="E95" s="1"/>
      <c r="F95" s="1"/>
      <c r="G95" s="1"/>
      <c r="H95" s="1"/>
      <c r="I95" s="1"/>
      <c r="J95" s="60"/>
      <c r="K95" s="1"/>
      <c r="L95" s="1"/>
      <c r="M95" s="1"/>
      <c r="N95" s="1"/>
      <c r="O95" s="1"/>
      <c r="P95" s="1"/>
      <c r="Q95" s="1"/>
      <c r="R95" s="1"/>
      <c r="S95" s="1"/>
      <c r="T95" s="1"/>
      <c r="U95" s="19"/>
      <c r="V95" s="19"/>
      <c r="W95" s="19"/>
      <c r="X95" s="1"/>
      <c r="Y95" s="1"/>
      <c r="Z95" s="1"/>
      <c r="AA95" s="1"/>
      <c r="AB95" s="1"/>
      <c r="AC95" s="1"/>
      <c r="AD95" s="1"/>
      <c r="AE95" s="1"/>
      <c r="AF95" s="3"/>
      <c r="AG95" s="3"/>
      <c r="AH95" s="1"/>
      <c r="AI95" s="1"/>
      <c r="AJ95" s="1"/>
      <c r="AK95" s="1"/>
      <c r="AL95" s="1"/>
      <c r="AM95" s="1"/>
      <c r="AN95" s="1"/>
      <c r="AO95" s="1"/>
      <c r="AP95" s="1"/>
      <c r="AQ95" s="1"/>
      <c r="AR95" s="1"/>
      <c r="AS95" s="1"/>
      <c r="AU95" s="1"/>
      <c r="AV95" s="1"/>
      <c r="AW95" s="40"/>
      <c r="BE95" s="1"/>
      <c r="BG95" s="1"/>
      <c r="BH95" s="1"/>
      <c r="BI95" s="40"/>
    </row>
    <row r="96" spans="2:61" s="39" customFormat="1" ht="21.75" customHeight="1" x14ac:dyDescent="0.2">
      <c r="B96" s="1"/>
      <c r="C96" s="1"/>
      <c r="D96" s="1"/>
      <c r="E96" s="1"/>
      <c r="F96" s="1"/>
      <c r="G96" s="1"/>
      <c r="H96" s="1"/>
      <c r="I96" s="1"/>
      <c r="J96" s="60"/>
      <c r="K96" s="1"/>
      <c r="L96" s="1"/>
      <c r="M96" s="1"/>
      <c r="N96" s="1"/>
      <c r="O96" s="1"/>
      <c r="P96" s="1"/>
      <c r="Q96" s="1"/>
      <c r="R96" s="1"/>
      <c r="S96" s="1"/>
      <c r="T96" s="1"/>
      <c r="U96" s="19"/>
      <c r="V96" s="19"/>
      <c r="W96" s="19"/>
      <c r="X96" s="1"/>
      <c r="Y96" s="1"/>
      <c r="Z96" s="1"/>
      <c r="AA96" s="1"/>
      <c r="AB96" s="1"/>
      <c r="AC96" s="1"/>
      <c r="AD96" s="1"/>
      <c r="AE96" s="1"/>
      <c r="AF96" s="3"/>
      <c r="AG96" s="3"/>
      <c r="AH96" s="1"/>
      <c r="AI96" s="1"/>
      <c r="AJ96" s="1"/>
      <c r="AK96" s="1"/>
      <c r="AL96" s="1"/>
      <c r="AM96" s="1"/>
      <c r="AN96" s="1"/>
      <c r="AO96" s="1"/>
      <c r="AP96" s="1"/>
      <c r="AQ96" s="1"/>
      <c r="AR96" s="1"/>
      <c r="AS96" s="1"/>
      <c r="AU96" s="1"/>
      <c r="AV96" s="1"/>
      <c r="AW96" s="40"/>
      <c r="BE96" s="1"/>
      <c r="BG96" s="1"/>
      <c r="BH96" s="1"/>
      <c r="BI96" s="40"/>
    </row>
    <row r="97" spans="2:61" s="39" customFormat="1" ht="21.75" customHeight="1" x14ac:dyDescent="0.2">
      <c r="B97" s="1"/>
      <c r="C97" s="1"/>
      <c r="D97" s="1"/>
      <c r="E97" s="1"/>
      <c r="F97" s="1"/>
      <c r="G97" s="1"/>
      <c r="H97" s="1"/>
      <c r="I97" s="1"/>
      <c r="J97" s="60"/>
      <c r="K97" s="1"/>
      <c r="L97" s="1"/>
      <c r="M97" s="1"/>
      <c r="N97" s="1"/>
      <c r="O97" s="1"/>
      <c r="P97" s="1"/>
      <c r="Q97" s="1"/>
      <c r="R97" s="1"/>
      <c r="S97" s="1"/>
      <c r="T97" s="1"/>
      <c r="U97" s="19"/>
      <c r="V97" s="19"/>
      <c r="W97" s="19"/>
      <c r="X97" s="1"/>
      <c r="Y97" s="1"/>
      <c r="Z97" s="1"/>
      <c r="AA97" s="1"/>
      <c r="AB97" s="1"/>
      <c r="AC97" s="1"/>
      <c r="AD97" s="1"/>
      <c r="AE97" s="1"/>
      <c r="AF97" s="3"/>
      <c r="AG97" s="3"/>
      <c r="AH97" s="1"/>
      <c r="AI97" s="1"/>
      <c r="AJ97" s="1"/>
      <c r="AK97" s="1"/>
      <c r="AL97" s="1"/>
      <c r="AM97" s="1"/>
      <c r="AN97" s="1"/>
      <c r="AO97" s="1"/>
      <c r="AP97" s="1"/>
      <c r="AQ97" s="1"/>
      <c r="AR97" s="1"/>
      <c r="AS97" s="1"/>
      <c r="AU97" s="1"/>
      <c r="AV97" s="1"/>
      <c r="AW97" s="40"/>
      <c r="BE97" s="1"/>
      <c r="BG97" s="1"/>
      <c r="BH97" s="1"/>
      <c r="BI97" s="40"/>
    </row>
    <row r="98" spans="2:61" s="39" customFormat="1" ht="21.75" customHeight="1" x14ac:dyDescent="0.2">
      <c r="B98" s="1"/>
      <c r="C98" s="1"/>
      <c r="D98" s="1"/>
      <c r="E98" s="1"/>
      <c r="F98" s="1"/>
      <c r="G98" s="1"/>
      <c r="H98" s="1"/>
      <c r="I98" s="1"/>
      <c r="J98" s="59"/>
      <c r="K98" s="1"/>
      <c r="L98" s="1"/>
      <c r="M98" s="1"/>
      <c r="N98" s="1"/>
      <c r="O98" s="1"/>
      <c r="P98" s="1"/>
      <c r="Q98" s="1"/>
      <c r="R98" s="1"/>
      <c r="S98" s="1"/>
      <c r="T98" s="1"/>
      <c r="U98" s="19"/>
      <c r="V98" s="19"/>
      <c r="W98" s="19"/>
      <c r="X98" s="1"/>
      <c r="Y98" s="1"/>
      <c r="Z98" s="1"/>
      <c r="AA98" s="1"/>
      <c r="AB98" s="1"/>
      <c r="AC98" s="1"/>
      <c r="AD98" s="1"/>
      <c r="AE98" s="1"/>
      <c r="AF98" s="3"/>
      <c r="AG98" s="3"/>
      <c r="AH98" s="1"/>
      <c r="AI98" s="1"/>
      <c r="AJ98" s="1"/>
      <c r="AK98" s="1"/>
      <c r="AL98" s="1"/>
      <c r="AM98" s="1"/>
      <c r="AN98" s="1"/>
      <c r="AO98" s="1"/>
      <c r="AP98" s="1"/>
      <c r="AQ98" s="1"/>
      <c r="AR98" s="1"/>
      <c r="AS98" s="1"/>
      <c r="AU98" s="1"/>
      <c r="AV98" s="1"/>
      <c r="AW98" s="40"/>
      <c r="BE98" s="1"/>
      <c r="BG98" s="1"/>
      <c r="BH98" s="1"/>
      <c r="BI98" s="40"/>
    </row>
    <row r="99" spans="2:61" ht="21.75" customHeight="1" x14ac:dyDescent="0.2">
      <c r="AF99" s="3"/>
      <c r="AG99" s="3"/>
    </row>
  </sheetData>
  <sheetProtection algorithmName="SHA-512" hashValue="YKsF4ZdGVpD/us9DHF65QmH6Tmbiqvy0m6gK4dA6UMcp2izFt9DGhfoTJ4b6233sJmxUW9vnmkYTE+BzGG8G8Q==" saltValue="/PNblb3wnrCyQVxcTVB2qQ==" spinCount="100000" sheet="1" objects="1" formatCells="0" selectLockedCells="1"/>
  <protectedRanges>
    <protectedRange sqref="V54:V60" name="範囲1"/>
    <protectedRange sqref="V49:V51" name="範囲1_1"/>
    <protectedRange sqref="X59:Z59 W49:W59" name="範囲1_2"/>
  </protectedRanges>
  <mergeCells count="115">
    <mergeCell ref="B8:B9"/>
    <mergeCell ref="C8:D9"/>
    <mergeCell ref="E8:E9"/>
    <mergeCell ref="F8:O9"/>
    <mergeCell ref="V8:X9"/>
    <mergeCell ref="Y8:Z9"/>
    <mergeCell ref="AA8:AA9"/>
    <mergeCell ref="K10:L11"/>
    <mergeCell ref="M10:O11"/>
    <mergeCell ref="AB8:AB9"/>
    <mergeCell ref="AC8:AD8"/>
    <mergeCell ref="BD8:BD9"/>
    <mergeCell ref="BE8:BE9"/>
    <mergeCell ref="BF8:BF9"/>
    <mergeCell ref="BG8:BH8"/>
    <mergeCell ref="X3:AD5"/>
    <mergeCell ref="C4:L5"/>
    <mergeCell ref="M4:R5"/>
    <mergeCell ref="K15:M16"/>
    <mergeCell ref="N15:O16"/>
    <mergeCell ref="V17:X22"/>
    <mergeCell ref="BD17:BD22"/>
    <mergeCell ref="B18:B19"/>
    <mergeCell ref="C18:D19"/>
    <mergeCell ref="E18:E19"/>
    <mergeCell ref="F18:F19"/>
    <mergeCell ref="G18:H18"/>
    <mergeCell ref="K18:M19"/>
    <mergeCell ref="V10:X15"/>
    <mergeCell ref="BD10:BD15"/>
    <mergeCell ref="B13:B14"/>
    <mergeCell ref="C13:D13"/>
    <mergeCell ref="E13:J13"/>
    <mergeCell ref="K13:M14"/>
    <mergeCell ref="N13:O14"/>
    <mergeCell ref="C14:J14"/>
    <mergeCell ref="B15:B16"/>
    <mergeCell ref="C15:J16"/>
    <mergeCell ref="B10:B11"/>
    <mergeCell ref="C10:D11"/>
    <mergeCell ref="E10:E11"/>
    <mergeCell ref="F10:J11"/>
    <mergeCell ref="AX18:AX19"/>
    <mergeCell ref="AY18:AY19"/>
    <mergeCell ref="B20:B21"/>
    <mergeCell ref="K20:M31"/>
    <mergeCell ref="AR20:AR21"/>
    <mergeCell ref="AX20:AX30"/>
    <mergeCell ref="B23:B24"/>
    <mergeCell ref="C23:D23"/>
    <mergeCell ref="AR23:AR24"/>
    <mergeCell ref="C24:D24"/>
    <mergeCell ref="N18:O19"/>
    <mergeCell ref="P18:P19"/>
    <mergeCell ref="Q18:Q19"/>
    <mergeCell ref="R18:S18"/>
    <mergeCell ref="AR18:AR19"/>
    <mergeCell ref="AS18:AS19"/>
    <mergeCell ref="AE26:AE27"/>
    <mergeCell ref="AR26:AR35"/>
    <mergeCell ref="BG26:BG27"/>
    <mergeCell ref="BH26:BH27"/>
    <mergeCell ref="V29:V40"/>
    <mergeCell ref="W29:X32"/>
    <mergeCell ref="BD31:BD34"/>
    <mergeCell ref="AX32:AX39"/>
    <mergeCell ref="AE24:AE25"/>
    <mergeCell ref="BD24:BD27"/>
    <mergeCell ref="BG24:BG25"/>
    <mergeCell ref="BH24:BH25"/>
    <mergeCell ref="Y26:Z27"/>
    <mergeCell ref="AA26:AA27"/>
    <mergeCell ref="AB26:AB27"/>
    <mergeCell ref="AC26:AC27"/>
    <mergeCell ref="AD26:AD27"/>
    <mergeCell ref="V24:X27"/>
    <mergeCell ref="Y24:Z25"/>
    <mergeCell ref="AA24:AA25"/>
    <mergeCell ref="AB24:AB25"/>
    <mergeCell ref="AC24:AC25"/>
    <mergeCell ref="AD24:AD25"/>
    <mergeCell ref="K33:M38"/>
    <mergeCell ref="W33:X36"/>
    <mergeCell ref="B36:B39"/>
    <mergeCell ref="AR36:AR39"/>
    <mergeCell ref="BD36:BD39"/>
    <mergeCell ref="W37:X40"/>
    <mergeCell ref="K40:M50"/>
    <mergeCell ref="B41:B46"/>
    <mergeCell ref="AR41:AR46"/>
    <mergeCell ref="AX41:AX51"/>
    <mergeCell ref="B26:B35"/>
    <mergeCell ref="B48:B51"/>
    <mergeCell ref="X48:X51"/>
    <mergeCell ref="Z48:Z49"/>
    <mergeCell ref="AA48:AA49"/>
    <mergeCell ref="AB48:AB49"/>
    <mergeCell ref="AC48:AC49"/>
    <mergeCell ref="BD41:BD44"/>
    <mergeCell ref="V42:W46"/>
    <mergeCell ref="X42:Z42"/>
    <mergeCell ref="X43:Z43"/>
    <mergeCell ref="X44:Z44"/>
    <mergeCell ref="X45:Z45"/>
    <mergeCell ref="X46:Z46"/>
    <mergeCell ref="AA55:AD55"/>
    <mergeCell ref="I56:S61"/>
    <mergeCell ref="AC62:AD62"/>
    <mergeCell ref="AD48:AD49"/>
    <mergeCell ref="AR48:AR53"/>
    <mergeCell ref="Y50:Y51"/>
    <mergeCell ref="Z50:AA51"/>
    <mergeCell ref="AB50:AB51"/>
    <mergeCell ref="AC50:AC51"/>
    <mergeCell ref="AD50:AD51"/>
  </mergeCells>
  <phoneticPr fontId="69"/>
  <conditionalFormatting sqref="H20:H21">
    <cfRule type="expression" dxfId="40" priority="15" stopIfTrue="1">
      <formula>$AJ$21="■"</formula>
    </cfRule>
  </conditionalFormatting>
  <conditionalFormatting sqref="H23:H24">
    <cfRule type="expression" dxfId="39" priority="14" stopIfTrue="1">
      <formula>$AJ$25="■"</formula>
    </cfRule>
  </conditionalFormatting>
  <conditionalFormatting sqref="H26:H39">
    <cfRule type="expression" dxfId="38" priority="19" stopIfTrue="1">
      <formula>$AJ$28="■"</formula>
    </cfRule>
  </conditionalFormatting>
  <conditionalFormatting sqref="H41:H46">
    <cfRule type="expression" dxfId="37" priority="20" stopIfTrue="1">
      <formula>$AJ$31="■"</formula>
    </cfRule>
  </conditionalFormatting>
  <conditionalFormatting sqref="H48:H51">
    <cfRule type="expression" dxfId="36" priority="1">
      <formula>$AJ$38="■"</formula>
    </cfRule>
  </conditionalFormatting>
  <conditionalFormatting sqref="H52:H53">
    <cfRule type="expression" dxfId="35" priority="13" stopIfTrue="1">
      <formula>$AJ$34="■"</formula>
    </cfRule>
  </conditionalFormatting>
  <conditionalFormatting sqref="H54:H59">
    <cfRule type="expression" dxfId="34" priority="18" stopIfTrue="1">
      <formula>$AM$25="■"</formula>
    </cfRule>
  </conditionalFormatting>
  <conditionalFormatting sqref="S20:S31">
    <cfRule type="expression" dxfId="33" priority="7" stopIfTrue="1">
      <formula>$AM$22="■"</formula>
    </cfRule>
  </conditionalFormatting>
  <conditionalFormatting sqref="S33:S38">
    <cfRule type="expression" dxfId="32" priority="8" stopIfTrue="1">
      <formula>$AM$26="■"</formula>
    </cfRule>
  </conditionalFormatting>
  <conditionalFormatting sqref="S40:S50">
    <cfRule type="expression" dxfId="31" priority="9" stopIfTrue="1">
      <formula>$AM$29="■"</formula>
    </cfRule>
  </conditionalFormatting>
  <conditionalFormatting sqref="AD10:AD15">
    <cfRule type="expression" dxfId="30" priority="17" stopIfTrue="1">
      <formula>$AP$21="■"</formula>
    </cfRule>
  </conditionalFormatting>
  <conditionalFormatting sqref="AD17:AD22">
    <cfRule type="expression" dxfId="29" priority="16" stopIfTrue="1">
      <formula>$AP$25="■"</formula>
    </cfRule>
  </conditionalFormatting>
  <conditionalFormatting sqref="AD24 AD26">
    <cfRule type="expression" dxfId="28" priority="21" stopIfTrue="1">
      <formula>$AP$28="■"</formula>
    </cfRule>
  </conditionalFormatting>
  <conditionalFormatting sqref="AD29:AD32">
    <cfRule type="expression" dxfId="27" priority="10" stopIfTrue="1">
      <formula>$AP$32="■"</formula>
    </cfRule>
  </conditionalFormatting>
  <conditionalFormatting sqref="AD33:AD36">
    <cfRule type="expression" dxfId="26" priority="11" stopIfTrue="1">
      <formula>$AP$35="■"</formula>
    </cfRule>
  </conditionalFormatting>
  <conditionalFormatting sqref="AD37:AD40">
    <cfRule type="expression" dxfId="25" priority="12" stopIfTrue="1">
      <formula>$AP$38="■"</formula>
    </cfRule>
  </conditionalFormatting>
  <conditionalFormatting sqref="AD42">
    <cfRule type="expression" dxfId="24" priority="3" stopIfTrue="1">
      <formula>$AP$41="■"</formula>
    </cfRule>
  </conditionalFormatting>
  <conditionalFormatting sqref="AD43">
    <cfRule type="expression" dxfId="23" priority="4" stopIfTrue="1">
      <formula>$AP$44="■"</formula>
    </cfRule>
  </conditionalFormatting>
  <conditionalFormatting sqref="AD44">
    <cfRule type="expression" dxfId="22" priority="6" stopIfTrue="1">
      <formula>$AP$46="■"</formula>
    </cfRule>
  </conditionalFormatting>
  <conditionalFormatting sqref="AD45">
    <cfRule type="expression" dxfId="21" priority="5" stopIfTrue="1">
      <formula>$AP$48="■"</formula>
    </cfRule>
  </conditionalFormatting>
  <conditionalFormatting sqref="AD46">
    <cfRule type="expression" dxfId="20" priority="2" stopIfTrue="1">
      <formula>$AP$50="■"</formula>
    </cfRule>
  </conditionalFormatting>
  <printOptions horizontalCentered="1" verticalCentered="1"/>
  <pageMargins left="0.19685039370078741" right="0.19685039370078741" top="0.19685039370078741" bottom="0.19685039370078741" header="0.51181102362204722" footer="0"/>
  <pageSetup paperSize="9" scale="87" orientation="landscape"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EF09-41A0-4BA3-BA9C-FBB67C8AE9C1}">
  <dimension ref="B2:BK99"/>
  <sheetViews>
    <sheetView showGridLines="0" tabSelected="1" view="pageBreakPreview" zoomScaleNormal="100" zoomScaleSheetLayoutView="100" workbookViewId="0">
      <selection activeCell="C8" sqref="C8:D9"/>
    </sheetView>
  </sheetViews>
  <sheetFormatPr defaultColWidth="9" defaultRowHeight="21.75" customHeight="1" x14ac:dyDescent="0.2"/>
  <cols>
    <col min="1" max="1" width="0.88671875" style="1" customWidth="1"/>
    <col min="2" max="2" width="12.44140625" style="1" customWidth="1"/>
    <col min="3" max="3" width="7.44140625" style="1" customWidth="1"/>
    <col min="4" max="4" width="8.44140625" style="1" customWidth="1"/>
    <col min="5" max="5" width="6" style="1" customWidth="1"/>
    <col min="6" max="6" width="4.77734375" style="1" customWidth="1"/>
    <col min="7" max="8" width="5.6640625" style="1" customWidth="1"/>
    <col min="9" max="9" width="5.6640625" style="1" hidden="1" customWidth="1"/>
    <col min="10" max="10" width="2" style="59" customWidth="1"/>
    <col min="11" max="12" width="3" style="1" customWidth="1"/>
    <col min="13" max="13" width="6.44140625" style="1" customWidth="1"/>
    <col min="14" max="14" width="7.44140625" style="1" customWidth="1"/>
    <col min="15" max="15" width="8.44140625" style="1" customWidth="1"/>
    <col min="16" max="16" width="6" style="1" customWidth="1"/>
    <col min="17" max="17" width="4.77734375" style="1" customWidth="1"/>
    <col min="18" max="19" width="5.6640625" style="1" customWidth="1"/>
    <col min="20" max="20" width="4.21875" style="1" hidden="1" customWidth="1"/>
    <col min="21" max="21" width="2.109375" style="19" customWidth="1"/>
    <col min="22" max="23" width="3.21875" style="19" customWidth="1"/>
    <col min="24" max="24" width="11" style="1" customWidth="1"/>
    <col min="25" max="25" width="6.44140625" style="1" customWidth="1"/>
    <col min="26" max="26" width="8.77734375" style="1" customWidth="1"/>
    <col min="27" max="27" width="5.6640625" style="1" customWidth="1"/>
    <col min="28" max="28" width="5.77734375" style="1" customWidth="1"/>
    <col min="29" max="30" width="5.6640625" style="1" customWidth="1"/>
    <col min="31" max="31" width="5.6640625" style="1" hidden="1" customWidth="1"/>
    <col min="32" max="32" width="2.109375" style="1" customWidth="1"/>
    <col min="33" max="33" width="4.33203125" style="1" hidden="1" customWidth="1"/>
    <col min="34" max="34" width="8.109375" style="1" hidden="1" customWidth="1"/>
    <col min="35" max="35" width="2.44140625" style="1" hidden="1" customWidth="1"/>
    <col min="36" max="36" width="4.33203125" style="1" hidden="1" customWidth="1"/>
    <col min="37" max="37" width="7.109375" style="1" hidden="1" customWidth="1"/>
    <col min="38" max="38" width="2.44140625" style="1" hidden="1" customWidth="1"/>
    <col min="39" max="39" width="4.33203125" style="1" hidden="1" customWidth="1"/>
    <col min="40" max="40" width="9.109375" style="1" hidden="1" customWidth="1"/>
    <col min="41" max="41" width="2.44140625" style="1" hidden="1" customWidth="1"/>
    <col min="42" max="42" width="4.33203125" style="1" hidden="1" customWidth="1"/>
    <col min="43" max="45" width="9" style="1" hidden="1" customWidth="1"/>
    <col min="46" max="46" width="3.21875" style="39" hidden="1" customWidth="1"/>
    <col min="47" max="47" width="7.21875" style="1" hidden="1" customWidth="1"/>
    <col min="48" max="48" width="5.88671875" style="1" hidden="1" customWidth="1"/>
    <col min="49" max="49" width="9" style="40" hidden="1" customWidth="1"/>
    <col min="50" max="51" width="9" style="1" hidden="1" customWidth="1"/>
    <col min="52" max="52" width="3.21875" style="39" hidden="1" customWidth="1"/>
    <col min="53" max="54" width="6.44140625" style="1" hidden="1" customWidth="1"/>
    <col min="55" max="55" width="9" style="40" hidden="1" customWidth="1"/>
    <col min="56" max="56" width="9" style="1" hidden="1" customWidth="1"/>
    <col min="57" max="57" width="8.77734375" style="1" hidden="1" customWidth="1"/>
    <col min="58" max="58" width="3.44140625" style="39" hidden="1" customWidth="1"/>
    <col min="59" max="59" width="6.44140625" style="1" hidden="1" customWidth="1"/>
    <col min="60" max="60" width="6.6640625" style="1" hidden="1" customWidth="1"/>
    <col min="61" max="61" width="9" style="40" hidden="1" customWidth="1"/>
    <col min="62" max="63" width="9" style="1" hidden="1" customWidth="1"/>
    <col min="64" max="64" width="9" style="1" customWidth="1"/>
    <col min="65" max="16384" width="9" style="1"/>
  </cols>
  <sheetData>
    <row r="2" spans="2:61" ht="6.75" customHeight="1" x14ac:dyDescent="0.2"/>
    <row r="3" spans="2:61" ht="8.25" customHeight="1" x14ac:dyDescent="0.2">
      <c r="W3" s="106"/>
      <c r="X3" s="453" t="s">
        <v>180</v>
      </c>
      <c r="Y3" s="453"/>
      <c r="Z3" s="453"/>
      <c r="AA3" s="453"/>
      <c r="AB3" s="453"/>
      <c r="AC3" s="453"/>
      <c r="AD3" s="453"/>
    </row>
    <row r="4" spans="2:61" ht="12.75" customHeight="1" x14ac:dyDescent="0.2">
      <c r="C4" s="454" t="s">
        <v>183</v>
      </c>
      <c r="D4" s="454"/>
      <c r="E4" s="454"/>
      <c r="F4" s="454"/>
      <c r="G4" s="454"/>
      <c r="H4" s="454"/>
      <c r="I4" s="454"/>
      <c r="J4" s="454"/>
      <c r="K4" s="454"/>
      <c r="L4" s="454"/>
      <c r="M4" s="455" t="s">
        <v>184</v>
      </c>
      <c r="N4" s="455"/>
      <c r="O4" s="455"/>
      <c r="P4" s="455"/>
      <c r="Q4" s="455"/>
      <c r="R4" s="455"/>
      <c r="S4" s="102"/>
      <c r="T4" s="102"/>
      <c r="U4" s="102"/>
      <c r="V4" s="102"/>
      <c r="W4" s="106"/>
      <c r="X4" s="453"/>
      <c r="Y4" s="453"/>
      <c r="Z4" s="453"/>
      <c r="AA4" s="453"/>
      <c r="AB4" s="453"/>
      <c r="AC4" s="453"/>
      <c r="AD4" s="453"/>
      <c r="AE4" s="107"/>
      <c r="AS4" s="39"/>
      <c r="AT4" s="1"/>
      <c r="AV4" s="40"/>
      <c r="AW4" s="1"/>
      <c r="AY4" s="39"/>
      <c r="AZ4" s="1"/>
      <c r="BB4" s="40"/>
      <c r="BC4" s="1"/>
      <c r="BE4" s="39"/>
      <c r="BF4" s="1"/>
      <c r="BH4" s="40"/>
      <c r="BI4" s="1"/>
    </row>
    <row r="5" spans="2:61" ht="15" customHeight="1" x14ac:dyDescent="0.2">
      <c r="B5" s="103"/>
      <c r="C5" s="454"/>
      <c r="D5" s="454"/>
      <c r="E5" s="454"/>
      <c r="F5" s="454"/>
      <c r="G5" s="454"/>
      <c r="H5" s="454"/>
      <c r="I5" s="454"/>
      <c r="J5" s="454"/>
      <c r="K5" s="454"/>
      <c r="L5" s="454"/>
      <c r="M5" s="455"/>
      <c r="N5" s="455"/>
      <c r="O5" s="455"/>
      <c r="P5" s="455"/>
      <c r="Q5" s="455"/>
      <c r="R5" s="455"/>
      <c r="S5" s="102"/>
      <c r="T5" s="102"/>
      <c r="U5" s="102"/>
      <c r="V5" s="102"/>
      <c r="W5" s="102"/>
      <c r="X5" s="453"/>
      <c r="Y5" s="453"/>
      <c r="Z5" s="453"/>
      <c r="AA5" s="453"/>
      <c r="AB5" s="453"/>
      <c r="AC5" s="453"/>
      <c r="AD5" s="453"/>
      <c r="AE5" s="108"/>
      <c r="AS5" s="39"/>
      <c r="AT5" s="1"/>
      <c r="AV5" s="40"/>
      <c r="AW5" s="1"/>
      <c r="AY5" s="39"/>
      <c r="AZ5" s="1"/>
      <c r="BB5" s="40"/>
      <c r="BC5" s="1"/>
      <c r="BE5" s="39"/>
      <c r="BF5" s="1"/>
      <c r="BH5" s="40"/>
      <c r="BI5" s="1"/>
    </row>
    <row r="6" spans="2:61" ht="1.5" customHeight="1" x14ac:dyDescent="0.2">
      <c r="B6" s="109"/>
      <c r="C6" s="109"/>
      <c r="D6" s="109"/>
      <c r="E6" s="109"/>
      <c r="F6" s="109"/>
      <c r="G6" s="109"/>
      <c r="H6" s="109"/>
      <c r="I6" s="109"/>
      <c r="J6" s="110"/>
      <c r="K6" s="109"/>
      <c r="L6" s="109"/>
      <c r="M6" s="109"/>
      <c r="N6" s="109"/>
      <c r="O6" s="109"/>
      <c r="P6" s="109"/>
      <c r="Q6" s="109"/>
      <c r="R6" s="109"/>
      <c r="S6" s="109"/>
      <c r="T6" s="109"/>
      <c r="U6" s="111"/>
      <c r="V6" s="111"/>
      <c r="W6" s="111"/>
      <c r="X6" s="109"/>
      <c r="Y6" s="109"/>
      <c r="Z6" s="109"/>
      <c r="AA6" s="109"/>
      <c r="AB6" s="109"/>
      <c r="AC6" s="109"/>
      <c r="AD6" s="112"/>
      <c r="AE6" s="112"/>
    </row>
    <row r="7" spans="2:61" ht="19.95" customHeight="1" thickBot="1" x14ac:dyDescent="0.25"/>
    <row r="8" spans="2:61" ht="12" customHeight="1" x14ac:dyDescent="0.2">
      <c r="B8" s="456" t="s">
        <v>0</v>
      </c>
      <c r="C8" s="457" t="s">
        <v>143</v>
      </c>
      <c r="D8" s="458"/>
      <c r="E8" s="461" t="s">
        <v>1</v>
      </c>
      <c r="F8" s="505" t="s">
        <v>138</v>
      </c>
      <c r="G8" s="506"/>
      <c r="H8" s="506"/>
      <c r="I8" s="506"/>
      <c r="J8" s="506"/>
      <c r="K8" s="506"/>
      <c r="L8" s="506"/>
      <c r="M8" s="506"/>
      <c r="N8" s="506"/>
      <c r="O8" s="507"/>
      <c r="P8" s="5"/>
      <c r="Q8" s="5"/>
      <c r="R8" s="5"/>
      <c r="S8" s="5"/>
      <c r="T8" s="5"/>
      <c r="U8" s="113"/>
      <c r="V8" s="416" t="s">
        <v>66</v>
      </c>
      <c r="W8" s="417"/>
      <c r="X8" s="397"/>
      <c r="Y8" s="403" t="s">
        <v>15</v>
      </c>
      <c r="Z8" s="404"/>
      <c r="AA8" s="405" t="s">
        <v>17</v>
      </c>
      <c r="AB8" s="404" t="s">
        <v>2</v>
      </c>
      <c r="AC8" s="404" t="s">
        <v>54</v>
      </c>
      <c r="AD8" s="404"/>
      <c r="AE8" s="114"/>
      <c r="BD8" s="395" t="s">
        <v>14</v>
      </c>
      <c r="BE8" s="395" t="s">
        <v>15</v>
      </c>
      <c r="BF8" s="154" t="s">
        <v>193</v>
      </c>
      <c r="BG8" s="499" t="s">
        <v>54</v>
      </c>
      <c r="BH8" s="403"/>
      <c r="BI8" s="65" t="s">
        <v>185</v>
      </c>
    </row>
    <row r="9" spans="2:61" ht="12" customHeight="1" thickBot="1" x14ac:dyDescent="0.25">
      <c r="B9" s="439"/>
      <c r="C9" s="459"/>
      <c r="D9" s="460"/>
      <c r="E9" s="445"/>
      <c r="F9" s="508"/>
      <c r="G9" s="509"/>
      <c r="H9" s="509"/>
      <c r="I9" s="509"/>
      <c r="J9" s="509"/>
      <c r="K9" s="509"/>
      <c r="L9" s="509"/>
      <c r="M9" s="509"/>
      <c r="N9" s="509"/>
      <c r="O9" s="510"/>
      <c r="P9" s="5"/>
      <c r="R9" s="5"/>
      <c r="S9" s="5"/>
      <c r="T9" s="5"/>
      <c r="U9" s="113"/>
      <c r="V9" s="418"/>
      <c r="W9" s="419"/>
      <c r="X9" s="398"/>
      <c r="Y9" s="403"/>
      <c r="Z9" s="404"/>
      <c r="AA9" s="404"/>
      <c r="AB9" s="404"/>
      <c r="AC9" s="100" t="s">
        <v>16</v>
      </c>
      <c r="AD9" s="84" t="s">
        <v>166</v>
      </c>
      <c r="AE9" s="115"/>
      <c r="AF9" s="23"/>
      <c r="AG9" s="23"/>
      <c r="AT9" s="1"/>
      <c r="BD9" s="396"/>
      <c r="BE9" s="396"/>
      <c r="BF9" s="101"/>
      <c r="BG9" s="100" t="s">
        <v>74</v>
      </c>
      <c r="BH9" s="30" t="s">
        <v>186</v>
      </c>
      <c r="BI9" s="65" t="s">
        <v>187</v>
      </c>
    </row>
    <row r="10" spans="2:61" ht="12" customHeight="1" thickBot="1" x14ac:dyDescent="0.25">
      <c r="B10" s="439" t="s">
        <v>18</v>
      </c>
      <c r="C10" s="500" t="s">
        <v>157</v>
      </c>
      <c r="D10" s="501"/>
      <c r="E10" s="445" t="s">
        <v>19</v>
      </c>
      <c r="F10" s="480" t="s">
        <v>139</v>
      </c>
      <c r="G10" s="481"/>
      <c r="H10" s="481"/>
      <c r="I10" s="481"/>
      <c r="J10" s="482"/>
      <c r="K10" s="445" t="s">
        <v>20</v>
      </c>
      <c r="L10" s="445"/>
      <c r="M10" s="480" t="s">
        <v>139</v>
      </c>
      <c r="N10" s="481"/>
      <c r="O10" s="486"/>
      <c r="P10" s="5"/>
      <c r="Q10" s="5"/>
      <c r="R10" s="114"/>
      <c r="S10" s="114"/>
      <c r="T10" s="114"/>
      <c r="U10" s="116"/>
      <c r="V10" s="325" t="s">
        <v>145</v>
      </c>
      <c r="W10" s="326"/>
      <c r="X10" s="327"/>
      <c r="Y10" s="117" t="s">
        <v>23</v>
      </c>
      <c r="Z10" s="118" t="s">
        <v>24</v>
      </c>
      <c r="AA10" s="119">
        <v>495</v>
      </c>
      <c r="AB10" s="10">
        <v>7421</v>
      </c>
      <c r="AC10" s="125"/>
      <c r="AD10" s="126"/>
      <c r="AE10" s="122">
        <f t="shared" ref="AE10:AE15" si="0">AA10*AC10</f>
        <v>0</v>
      </c>
      <c r="AF10" s="123">
        <v>2</v>
      </c>
      <c r="AG10" s="24"/>
      <c r="AT10" s="1"/>
      <c r="BD10" s="490" t="s">
        <v>152</v>
      </c>
      <c r="BE10" s="117" t="s">
        <v>23</v>
      </c>
      <c r="BF10" s="124">
        <v>4</v>
      </c>
      <c r="BG10" s="125">
        <f t="shared" ref="BG10:BG15" si="1">AC10+AD10</f>
        <v>0</v>
      </c>
      <c r="BH10" s="126">
        <f t="shared" ref="BH10:BH17" si="2">BF10*BG10</f>
        <v>0</v>
      </c>
      <c r="BI10" s="40" t="str">
        <f>IF((BG10+BH10)&gt;1,"●","")</f>
        <v/>
      </c>
    </row>
    <row r="11" spans="2:61" ht="12" customHeight="1" thickBot="1" x14ac:dyDescent="0.25">
      <c r="B11" s="440"/>
      <c r="C11" s="502"/>
      <c r="D11" s="503"/>
      <c r="E11" s="446"/>
      <c r="F11" s="487"/>
      <c r="G11" s="488"/>
      <c r="H11" s="488"/>
      <c r="I11" s="488"/>
      <c r="J11" s="504"/>
      <c r="K11" s="446"/>
      <c r="L11" s="446"/>
      <c r="M11" s="487"/>
      <c r="N11" s="488"/>
      <c r="O11" s="489"/>
      <c r="P11" s="5"/>
      <c r="Q11" s="5"/>
      <c r="R11" s="5"/>
      <c r="S11" s="5"/>
      <c r="T11" s="5"/>
      <c r="U11" s="127"/>
      <c r="V11" s="325"/>
      <c r="W11" s="326"/>
      <c r="X11" s="327"/>
      <c r="Y11" s="128" t="s">
        <v>25</v>
      </c>
      <c r="Z11" s="129" t="s">
        <v>129</v>
      </c>
      <c r="AA11" s="130">
        <v>495</v>
      </c>
      <c r="AB11" s="11">
        <v>7422</v>
      </c>
      <c r="AC11" s="25"/>
      <c r="AD11" s="26"/>
      <c r="AE11" s="122">
        <f t="shared" si="0"/>
        <v>0</v>
      </c>
      <c r="AF11" s="123" t="s">
        <v>188</v>
      </c>
      <c r="AG11" s="24"/>
      <c r="AT11" s="1"/>
      <c r="BD11" s="491"/>
      <c r="BE11" s="128" t="s">
        <v>25</v>
      </c>
      <c r="BF11" s="133">
        <v>4</v>
      </c>
      <c r="BG11" s="25">
        <f t="shared" si="1"/>
        <v>0</v>
      </c>
      <c r="BH11" s="126">
        <f t="shared" si="2"/>
        <v>0</v>
      </c>
      <c r="BI11" s="40" t="str">
        <f t="shared" ref="BI11:BI15" si="3">IF((BG11+BH11)&gt;1,"●","")</f>
        <v/>
      </c>
    </row>
    <row r="12" spans="2:61" ht="12" customHeight="1" thickBot="1" x14ac:dyDescent="0.25">
      <c r="B12" s="5" t="s">
        <v>49</v>
      </c>
      <c r="C12" s="134"/>
      <c r="D12" s="134"/>
      <c r="E12" s="134"/>
      <c r="F12" s="5"/>
      <c r="G12" s="114"/>
      <c r="H12" s="135"/>
      <c r="I12" s="135"/>
      <c r="J12" s="115"/>
      <c r="N12" s="134"/>
      <c r="O12" s="134"/>
      <c r="P12" s="134"/>
      <c r="Q12" s="5"/>
      <c r="R12" s="5"/>
      <c r="S12" s="5"/>
      <c r="T12" s="5"/>
      <c r="V12" s="325"/>
      <c r="W12" s="326"/>
      <c r="X12" s="327"/>
      <c r="Y12" s="128" t="s">
        <v>27</v>
      </c>
      <c r="Z12" s="129" t="s">
        <v>24</v>
      </c>
      <c r="AA12" s="130">
        <v>495</v>
      </c>
      <c r="AB12" s="11">
        <v>7423</v>
      </c>
      <c r="AC12" s="25"/>
      <c r="AD12" s="26"/>
      <c r="AE12" s="122">
        <f t="shared" si="0"/>
        <v>0</v>
      </c>
      <c r="AF12" s="123">
        <v>3</v>
      </c>
      <c r="AG12" s="24"/>
      <c r="AT12" s="1"/>
      <c r="BD12" s="491"/>
      <c r="BE12" s="128" t="s">
        <v>27</v>
      </c>
      <c r="BF12" s="133">
        <v>4</v>
      </c>
      <c r="BG12" s="25">
        <f t="shared" si="1"/>
        <v>0</v>
      </c>
      <c r="BH12" s="126">
        <f t="shared" si="2"/>
        <v>0</v>
      </c>
      <c r="BI12" s="40" t="str">
        <f t="shared" si="3"/>
        <v/>
      </c>
    </row>
    <row r="13" spans="2:61" ht="12" customHeight="1" thickBot="1" x14ac:dyDescent="0.25">
      <c r="B13" s="423" t="s">
        <v>63</v>
      </c>
      <c r="C13" s="493" t="s">
        <v>189</v>
      </c>
      <c r="D13" s="494"/>
      <c r="E13" s="494"/>
      <c r="F13" s="494"/>
      <c r="G13" s="494"/>
      <c r="H13" s="494"/>
      <c r="I13" s="494"/>
      <c r="J13" s="495"/>
      <c r="K13" s="428" t="s">
        <v>21</v>
      </c>
      <c r="L13" s="429"/>
      <c r="M13" s="430"/>
      <c r="N13" s="480"/>
      <c r="O13" s="482"/>
      <c r="Q13" s="5"/>
      <c r="R13" s="5"/>
      <c r="S13" s="5"/>
      <c r="T13" s="5"/>
      <c r="U13" s="21"/>
      <c r="V13" s="325"/>
      <c r="W13" s="326"/>
      <c r="X13" s="327"/>
      <c r="Y13" s="128" t="s">
        <v>28</v>
      </c>
      <c r="Z13" s="129" t="s">
        <v>24</v>
      </c>
      <c r="AA13" s="130">
        <v>495</v>
      </c>
      <c r="AB13" s="11">
        <v>7424</v>
      </c>
      <c r="AC13" s="25"/>
      <c r="AD13" s="26"/>
      <c r="AE13" s="122">
        <f t="shared" si="0"/>
        <v>0</v>
      </c>
      <c r="AF13" s="123">
        <v>4</v>
      </c>
      <c r="AG13" s="24"/>
      <c r="AH13" s="58" t="s">
        <v>64</v>
      </c>
      <c r="AJ13" s="58" t="s">
        <v>190</v>
      </c>
      <c r="AT13" s="1"/>
      <c r="BD13" s="491"/>
      <c r="BE13" s="128" t="s">
        <v>28</v>
      </c>
      <c r="BF13" s="133">
        <v>4</v>
      </c>
      <c r="BG13" s="25">
        <f t="shared" si="1"/>
        <v>0</v>
      </c>
      <c r="BH13" s="126">
        <f t="shared" si="2"/>
        <v>0</v>
      </c>
      <c r="BI13" s="40" t="str">
        <f t="shared" si="3"/>
        <v/>
      </c>
    </row>
    <row r="14" spans="2:61" ht="12" customHeight="1" thickBot="1" x14ac:dyDescent="0.25">
      <c r="B14" s="424"/>
      <c r="C14" s="496"/>
      <c r="D14" s="497"/>
      <c r="E14" s="497"/>
      <c r="F14" s="497"/>
      <c r="G14" s="497"/>
      <c r="H14" s="497"/>
      <c r="I14" s="497"/>
      <c r="J14" s="498"/>
      <c r="K14" s="431"/>
      <c r="L14" s="432"/>
      <c r="M14" s="433"/>
      <c r="N14" s="483"/>
      <c r="O14" s="485"/>
      <c r="Q14" s="5"/>
      <c r="R14" s="5"/>
      <c r="S14" s="5"/>
      <c r="T14" s="5"/>
      <c r="U14" s="136"/>
      <c r="V14" s="325"/>
      <c r="W14" s="326"/>
      <c r="X14" s="327"/>
      <c r="Y14" s="128" t="s">
        <v>3</v>
      </c>
      <c r="Z14" s="129" t="s">
        <v>26</v>
      </c>
      <c r="AA14" s="130">
        <v>495</v>
      </c>
      <c r="AB14" s="11">
        <v>7425</v>
      </c>
      <c r="AC14" s="25"/>
      <c r="AD14" s="26"/>
      <c r="AE14" s="122">
        <f t="shared" si="0"/>
        <v>0</v>
      </c>
      <c r="AF14" s="123">
        <v>5</v>
      </c>
      <c r="AG14" s="24"/>
      <c r="AH14" s="58" t="s">
        <v>191</v>
      </c>
      <c r="AJ14" s="58" t="s">
        <v>192</v>
      </c>
      <c r="AT14" s="1"/>
      <c r="BD14" s="491"/>
      <c r="BE14" s="128" t="s">
        <v>3</v>
      </c>
      <c r="BF14" s="133">
        <v>4</v>
      </c>
      <c r="BG14" s="25">
        <f t="shared" si="1"/>
        <v>0</v>
      </c>
      <c r="BH14" s="126">
        <f t="shared" si="2"/>
        <v>0</v>
      </c>
      <c r="BI14" s="40" t="str">
        <f>IF((BG14+BH14)&gt;1,"●","")</f>
        <v/>
      </c>
    </row>
    <row r="15" spans="2:61" s="2" customFormat="1" ht="12" customHeight="1" thickBot="1" x14ac:dyDescent="0.25">
      <c r="B15" s="423" t="s">
        <v>22</v>
      </c>
      <c r="C15" s="480"/>
      <c r="D15" s="481"/>
      <c r="E15" s="481"/>
      <c r="F15" s="481"/>
      <c r="G15" s="481"/>
      <c r="H15" s="481"/>
      <c r="I15" s="481"/>
      <c r="J15" s="482"/>
      <c r="K15" s="406" t="s">
        <v>59</v>
      </c>
      <c r="L15" s="407"/>
      <c r="M15" s="408"/>
      <c r="N15" s="480"/>
      <c r="O15" s="482"/>
      <c r="Q15" s="5"/>
      <c r="R15" s="5"/>
      <c r="S15" s="5"/>
      <c r="T15" s="5"/>
      <c r="U15" s="137"/>
      <c r="V15" s="328"/>
      <c r="W15" s="329"/>
      <c r="X15" s="330"/>
      <c r="Y15" s="138" t="s">
        <v>4</v>
      </c>
      <c r="Z15" s="139" t="s">
        <v>26</v>
      </c>
      <c r="AA15" s="140">
        <v>495</v>
      </c>
      <c r="AB15" s="141">
        <v>7426</v>
      </c>
      <c r="AC15" s="27"/>
      <c r="AD15" s="28"/>
      <c r="AE15" s="122">
        <f t="shared" si="0"/>
        <v>0</v>
      </c>
      <c r="AF15" s="123">
        <v>6</v>
      </c>
      <c r="AG15" s="24"/>
      <c r="AR15" s="1"/>
      <c r="AS15" s="1"/>
      <c r="AT15" s="1"/>
      <c r="AU15" s="1"/>
      <c r="AV15" s="1"/>
      <c r="AW15" s="40"/>
      <c r="AX15" s="1"/>
      <c r="AY15" s="1"/>
      <c r="AZ15" s="39"/>
      <c r="BA15" s="1"/>
      <c r="BB15" s="1"/>
      <c r="BC15" s="40"/>
      <c r="BD15" s="492"/>
      <c r="BE15" s="138" t="s">
        <v>4</v>
      </c>
      <c r="BF15" s="144">
        <v>4</v>
      </c>
      <c r="BG15" s="27">
        <f t="shared" si="1"/>
        <v>0</v>
      </c>
      <c r="BH15" s="126">
        <f t="shared" si="2"/>
        <v>0</v>
      </c>
      <c r="BI15" s="40" t="str">
        <f t="shared" si="3"/>
        <v/>
      </c>
    </row>
    <row r="16" spans="2:61" ht="12" customHeight="1" thickBot="1" x14ac:dyDescent="0.25">
      <c r="B16" s="424"/>
      <c r="C16" s="483"/>
      <c r="D16" s="484"/>
      <c r="E16" s="484"/>
      <c r="F16" s="484"/>
      <c r="G16" s="484"/>
      <c r="H16" s="484"/>
      <c r="I16" s="484"/>
      <c r="J16" s="485"/>
      <c r="K16" s="409"/>
      <c r="L16" s="410"/>
      <c r="M16" s="411"/>
      <c r="N16" s="483"/>
      <c r="O16" s="485"/>
      <c r="P16" s="2"/>
      <c r="Q16" s="5"/>
      <c r="R16" s="5"/>
      <c r="S16" s="5"/>
      <c r="T16" s="5"/>
      <c r="U16" s="145"/>
      <c r="V16" s="82" t="s">
        <v>182</v>
      </c>
      <c r="W16" s="137"/>
      <c r="X16" s="6"/>
      <c r="Y16" s="6"/>
      <c r="Z16" s="5"/>
      <c r="AA16" s="7"/>
      <c r="AB16" s="5"/>
      <c r="AC16" s="33" t="s">
        <v>16</v>
      </c>
      <c r="AD16" s="34" t="s">
        <v>41</v>
      </c>
      <c r="AE16" s="122"/>
      <c r="AF16" s="123"/>
      <c r="AG16" s="24"/>
      <c r="AT16" s="1"/>
      <c r="BD16" s="137"/>
      <c r="BE16" s="6"/>
      <c r="BF16" s="43"/>
      <c r="BG16" s="100" t="s">
        <v>74</v>
      </c>
      <c r="BH16" s="126"/>
    </row>
    <row r="17" spans="2:61" ht="12" customHeight="1" thickBot="1" x14ac:dyDescent="0.25">
      <c r="B17" s="146"/>
      <c r="C17" s="114"/>
      <c r="D17" s="114"/>
      <c r="E17" s="114"/>
      <c r="F17" s="114"/>
      <c r="G17" s="114"/>
      <c r="H17" s="114"/>
      <c r="I17" s="114"/>
      <c r="J17" s="115"/>
      <c r="K17" s="147"/>
      <c r="L17" s="147"/>
      <c r="M17" s="147"/>
      <c r="N17" s="2"/>
      <c r="O17" s="2"/>
      <c r="P17" s="2"/>
      <c r="Q17" s="5"/>
      <c r="R17" s="5"/>
      <c r="S17" s="5"/>
      <c r="T17" s="5"/>
      <c r="U17" s="145"/>
      <c r="V17" s="322" t="s">
        <v>48</v>
      </c>
      <c r="W17" s="323"/>
      <c r="X17" s="324"/>
      <c r="Y17" s="15" t="s">
        <v>23</v>
      </c>
      <c r="Z17" s="148" t="s">
        <v>26</v>
      </c>
      <c r="AA17" s="119">
        <v>550</v>
      </c>
      <c r="AB17" s="149">
        <v>7427</v>
      </c>
      <c r="AC17" s="125"/>
      <c r="AD17" s="126"/>
      <c r="AE17" s="122">
        <f t="shared" ref="AE17:AE22" si="4">AA17*AC17</f>
        <v>0</v>
      </c>
      <c r="AF17" s="123">
        <v>2</v>
      </c>
      <c r="AG17" s="24"/>
      <c r="BD17" s="281" t="s">
        <v>48</v>
      </c>
      <c r="BE17" s="15" t="s">
        <v>23</v>
      </c>
      <c r="BF17" s="124">
        <v>10</v>
      </c>
      <c r="BG17" s="125">
        <f t="shared" ref="BG17:BG22" si="5">AC17+AD17</f>
        <v>0</v>
      </c>
      <c r="BH17" s="126">
        <f t="shared" si="2"/>
        <v>0</v>
      </c>
    </row>
    <row r="18" spans="2:61" ht="12" customHeight="1" thickBot="1" x14ac:dyDescent="0.25">
      <c r="B18" s="404" t="s">
        <v>14</v>
      </c>
      <c r="C18" s="403" t="s">
        <v>15</v>
      </c>
      <c r="D18" s="404"/>
      <c r="E18" s="405" t="s">
        <v>17</v>
      </c>
      <c r="F18" s="404" t="s">
        <v>2</v>
      </c>
      <c r="G18" s="404" t="s">
        <v>54</v>
      </c>
      <c r="H18" s="404"/>
      <c r="I18" s="114"/>
      <c r="J18" s="150"/>
      <c r="K18" s="416" t="s">
        <v>14</v>
      </c>
      <c r="L18" s="417"/>
      <c r="M18" s="397"/>
      <c r="N18" s="403" t="s">
        <v>15</v>
      </c>
      <c r="O18" s="404"/>
      <c r="P18" s="405" t="s">
        <v>17</v>
      </c>
      <c r="Q18" s="404" t="s">
        <v>2</v>
      </c>
      <c r="R18" s="404" t="s">
        <v>54</v>
      </c>
      <c r="S18" s="404"/>
      <c r="T18" s="114"/>
      <c r="U18" s="151"/>
      <c r="V18" s="325"/>
      <c r="W18" s="326"/>
      <c r="X18" s="327"/>
      <c r="Y18" s="16" t="s">
        <v>25</v>
      </c>
      <c r="Z18" s="152" t="s">
        <v>26</v>
      </c>
      <c r="AA18" s="130">
        <v>550</v>
      </c>
      <c r="AB18" s="153">
        <v>7428</v>
      </c>
      <c r="AC18" s="25"/>
      <c r="AD18" s="26"/>
      <c r="AE18" s="122">
        <f t="shared" si="4"/>
        <v>0</v>
      </c>
      <c r="AF18" s="123" t="s">
        <v>188</v>
      </c>
      <c r="AG18" s="24"/>
      <c r="AR18" s="395" t="s">
        <v>14</v>
      </c>
      <c r="AS18" s="395" t="s">
        <v>15</v>
      </c>
      <c r="AT18" s="154" t="s">
        <v>193</v>
      </c>
      <c r="AU18" s="99" t="s">
        <v>54</v>
      </c>
      <c r="AV18" s="99"/>
      <c r="AW18" s="65" t="s">
        <v>185</v>
      </c>
      <c r="AX18" s="395" t="s">
        <v>14</v>
      </c>
      <c r="AY18" s="395" t="s">
        <v>15</v>
      </c>
      <c r="AZ18" s="154" t="s">
        <v>193</v>
      </c>
      <c r="BA18" s="99" t="s">
        <v>54</v>
      </c>
      <c r="BB18" s="99"/>
      <c r="BC18" s="65" t="s">
        <v>185</v>
      </c>
      <c r="BD18" s="282"/>
      <c r="BE18" s="16" t="s">
        <v>25</v>
      </c>
      <c r="BF18" s="133">
        <v>10</v>
      </c>
      <c r="BG18" s="25">
        <f t="shared" si="5"/>
        <v>0</v>
      </c>
      <c r="BH18" s="126">
        <f>BF18*BG18</f>
        <v>0</v>
      </c>
    </row>
    <row r="19" spans="2:61" ht="12" customHeight="1" thickBot="1" x14ac:dyDescent="0.25">
      <c r="B19" s="404"/>
      <c r="C19" s="403"/>
      <c r="D19" s="404"/>
      <c r="E19" s="404"/>
      <c r="F19" s="404"/>
      <c r="G19" s="100" t="s">
        <v>16</v>
      </c>
      <c r="H19" s="84" t="s">
        <v>165</v>
      </c>
      <c r="I19" s="115"/>
      <c r="J19" s="150"/>
      <c r="K19" s="418"/>
      <c r="L19" s="419"/>
      <c r="M19" s="398"/>
      <c r="N19" s="403"/>
      <c r="O19" s="404"/>
      <c r="P19" s="404"/>
      <c r="Q19" s="404"/>
      <c r="R19" s="100" t="s">
        <v>16</v>
      </c>
      <c r="S19" s="84" t="s">
        <v>166</v>
      </c>
      <c r="T19" s="115"/>
      <c r="U19" s="151"/>
      <c r="V19" s="325"/>
      <c r="W19" s="326"/>
      <c r="X19" s="327"/>
      <c r="Y19" s="16" t="s">
        <v>27</v>
      </c>
      <c r="Z19" s="152" t="s">
        <v>26</v>
      </c>
      <c r="AA19" s="130">
        <v>550</v>
      </c>
      <c r="AB19" s="153">
        <v>7429</v>
      </c>
      <c r="AC19" s="25"/>
      <c r="AD19" s="26"/>
      <c r="AE19" s="122">
        <f t="shared" si="4"/>
        <v>0</v>
      </c>
      <c r="AF19" s="123">
        <v>3</v>
      </c>
      <c r="AG19" s="24"/>
      <c r="AR19" s="396"/>
      <c r="AS19" s="396"/>
      <c r="AT19" s="101"/>
      <c r="AU19" s="100" t="s">
        <v>74</v>
      </c>
      <c r="AV19" s="30" t="s">
        <v>186</v>
      </c>
      <c r="AW19" s="65" t="s">
        <v>187</v>
      </c>
      <c r="AX19" s="396"/>
      <c r="AY19" s="396"/>
      <c r="AZ19" s="101"/>
      <c r="BA19" s="100" t="s">
        <v>74</v>
      </c>
      <c r="BB19" s="30" t="s">
        <v>186</v>
      </c>
      <c r="BC19" s="65" t="s">
        <v>187</v>
      </c>
      <c r="BD19" s="282"/>
      <c r="BE19" s="16" t="s">
        <v>27</v>
      </c>
      <c r="BF19" s="133">
        <v>9</v>
      </c>
      <c r="BG19" s="25">
        <f t="shared" si="5"/>
        <v>0</v>
      </c>
      <c r="BH19" s="126">
        <f>BF19*BG19</f>
        <v>0</v>
      </c>
    </row>
    <row r="20" spans="2:61" ht="12" customHeight="1" thickBot="1" x14ac:dyDescent="0.25">
      <c r="B20" s="281" t="s">
        <v>43</v>
      </c>
      <c r="C20" s="117" t="s">
        <v>60</v>
      </c>
      <c r="D20" s="117"/>
      <c r="E20" s="155">
        <v>3630</v>
      </c>
      <c r="F20" s="10">
        <v>7305</v>
      </c>
      <c r="G20" s="125"/>
      <c r="H20" s="126"/>
      <c r="I20" s="122">
        <f>E20*G20</f>
        <v>0</v>
      </c>
      <c r="J20" s="123"/>
      <c r="K20" s="322" t="s">
        <v>229</v>
      </c>
      <c r="L20" s="323"/>
      <c r="M20" s="324"/>
      <c r="N20" s="15" t="s">
        <v>170</v>
      </c>
      <c r="O20" s="156"/>
      <c r="P20" s="155">
        <v>1430</v>
      </c>
      <c r="Q20" s="85">
        <v>7486</v>
      </c>
      <c r="R20" s="125"/>
      <c r="S20" s="126"/>
      <c r="T20" s="122">
        <f>P20*R20</f>
        <v>0</v>
      </c>
      <c r="U20" s="150">
        <v>1</v>
      </c>
      <c r="V20" s="325"/>
      <c r="W20" s="326"/>
      <c r="X20" s="327"/>
      <c r="Y20" s="16" t="s">
        <v>28</v>
      </c>
      <c r="Z20" s="152" t="s">
        <v>26</v>
      </c>
      <c r="AA20" s="130">
        <v>550</v>
      </c>
      <c r="AB20" s="153">
        <v>7430</v>
      </c>
      <c r="AC20" s="25"/>
      <c r="AD20" s="26"/>
      <c r="AE20" s="122">
        <f t="shared" si="4"/>
        <v>0</v>
      </c>
      <c r="AF20" s="123">
        <v>4</v>
      </c>
      <c r="AG20" s="24"/>
      <c r="AH20" s="1" t="s">
        <v>194</v>
      </c>
      <c r="AK20" s="1" t="s">
        <v>195</v>
      </c>
      <c r="AN20" s="1" t="s">
        <v>196</v>
      </c>
      <c r="AR20" s="281" t="s">
        <v>43</v>
      </c>
      <c r="AS20" s="117" t="s">
        <v>73</v>
      </c>
      <c r="AT20" s="157">
        <v>51</v>
      </c>
      <c r="AU20" s="125">
        <f>G20+H20</f>
        <v>0</v>
      </c>
      <c r="AV20" s="126">
        <f>AT20*AU20</f>
        <v>0</v>
      </c>
      <c r="AW20" s="158"/>
      <c r="AX20" s="281" t="s">
        <v>65</v>
      </c>
      <c r="AY20" s="15" t="s">
        <v>170</v>
      </c>
      <c r="AZ20" s="157">
        <v>6</v>
      </c>
      <c r="BA20" s="125">
        <f>R20+S20</f>
        <v>0</v>
      </c>
      <c r="BB20" s="126">
        <f>AZ20*BA20</f>
        <v>0</v>
      </c>
      <c r="BC20" s="158"/>
      <c r="BD20" s="282"/>
      <c r="BE20" s="16" t="s">
        <v>28</v>
      </c>
      <c r="BF20" s="133">
        <v>10</v>
      </c>
      <c r="BG20" s="25">
        <f t="shared" si="5"/>
        <v>0</v>
      </c>
      <c r="BH20" s="126">
        <f>BF20*BG20</f>
        <v>0</v>
      </c>
    </row>
    <row r="21" spans="2:61" ht="12" customHeight="1" thickBot="1" x14ac:dyDescent="0.25">
      <c r="B21" s="283"/>
      <c r="C21" s="138" t="s">
        <v>42</v>
      </c>
      <c r="D21" s="138"/>
      <c r="E21" s="159">
        <v>3080</v>
      </c>
      <c r="F21" s="141">
        <v>7263</v>
      </c>
      <c r="G21" s="165"/>
      <c r="H21" s="267"/>
      <c r="I21" s="122">
        <f t="shared" ref="I21:I46" si="6">E21*G21</f>
        <v>0</v>
      </c>
      <c r="J21" s="123"/>
      <c r="K21" s="325"/>
      <c r="L21" s="326"/>
      <c r="M21" s="327"/>
      <c r="N21" s="16" t="s">
        <v>169</v>
      </c>
      <c r="O21" s="162"/>
      <c r="P21" s="163">
        <v>1430</v>
      </c>
      <c r="Q21" s="86">
        <v>7487</v>
      </c>
      <c r="R21" s="25"/>
      <c r="S21" s="26"/>
      <c r="T21" s="122">
        <f>P21*R21</f>
        <v>0</v>
      </c>
      <c r="U21" s="123" t="s">
        <v>171</v>
      </c>
      <c r="V21" s="325"/>
      <c r="W21" s="326"/>
      <c r="X21" s="327"/>
      <c r="Y21" s="16" t="s">
        <v>3</v>
      </c>
      <c r="Z21" s="152" t="s">
        <v>26</v>
      </c>
      <c r="AA21" s="130">
        <v>550</v>
      </c>
      <c r="AB21" s="153">
        <v>7431</v>
      </c>
      <c r="AC21" s="25"/>
      <c r="AD21" s="26"/>
      <c r="AE21" s="122">
        <f t="shared" si="4"/>
        <v>0</v>
      </c>
      <c r="AF21" s="123">
        <v>5</v>
      </c>
      <c r="AG21" s="24"/>
      <c r="AH21" s="1">
        <f>SUM(G20:G21)</f>
        <v>0</v>
      </c>
      <c r="AI21" s="1">
        <f>SUM(H20:H21)</f>
        <v>0</v>
      </c>
      <c r="AJ21" s="1" t="str">
        <f>IF(AH21&lt;AI21*10,"■","ＯＫ")</f>
        <v>ＯＫ</v>
      </c>
      <c r="AK21" s="1">
        <f>SUM(R20:R31)</f>
        <v>0</v>
      </c>
      <c r="AL21" s="1">
        <f>SUM(S20:S31)</f>
        <v>0</v>
      </c>
      <c r="AM21" s="1" t="str">
        <f>IF(AK21&lt;AL21*10,"■","ＯＫ")</f>
        <v>ＯＫ</v>
      </c>
      <c r="AN21" s="1">
        <f>SUM(AC10:AC15)</f>
        <v>0</v>
      </c>
      <c r="AO21" s="1">
        <f>SUM(AD10:AD15)</f>
        <v>0</v>
      </c>
      <c r="AP21" s="1" t="str">
        <f>IF(AN21&lt;AO21*10,"■","ＯＫ")</f>
        <v>ＯＫ</v>
      </c>
      <c r="AR21" s="283"/>
      <c r="AS21" s="138" t="s">
        <v>72</v>
      </c>
      <c r="AT21" s="164">
        <v>29</v>
      </c>
      <c r="AU21" s="165">
        <f>G21+H21</f>
        <v>0</v>
      </c>
      <c r="AV21" s="126">
        <f>AT21*AU21</f>
        <v>0</v>
      </c>
      <c r="AW21" s="158"/>
      <c r="AX21" s="282"/>
      <c r="AY21" s="16" t="s">
        <v>169</v>
      </c>
      <c r="AZ21" s="166">
        <v>6</v>
      </c>
      <c r="BA21" s="25">
        <f>R21+S21</f>
        <v>0</v>
      </c>
      <c r="BB21" s="126">
        <f>AZ21*BA21</f>
        <v>0</v>
      </c>
      <c r="BC21" s="158"/>
      <c r="BD21" s="282"/>
      <c r="BE21" s="16" t="s">
        <v>3</v>
      </c>
      <c r="BF21" s="133">
        <v>7</v>
      </c>
      <c r="BG21" s="25">
        <f t="shared" si="5"/>
        <v>0</v>
      </c>
      <c r="BH21" s="126">
        <f>BF21*BG21</f>
        <v>0</v>
      </c>
    </row>
    <row r="22" spans="2:61" ht="12" customHeight="1" thickBot="1" x14ac:dyDescent="0.25">
      <c r="B22" s="6"/>
      <c r="C22" s="4"/>
      <c r="D22" s="5"/>
      <c r="E22" s="7"/>
      <c r="F22" s="5"/>
      <c r="G22" s="31" t="s">
        <v>16</v>
      </c>
      <c r="H22" s="32" t="s">
        <v>41</v>
      </c>
      <c r="I22" s="122"/>
      <c r="J22" s="123"/>
      <c r="K22" s="325"/>
      <c r="L22" s="326"/>
      <c r="M22" s="327"/>
      <c r="N22" s="16" t="s">
        <v>37</v>
      </c>
      <c r="O22" s="162"/>
      <c r="P22" s="163">
        <v>1320</v>
      </c>
      <c r="Q22" s="86">
        <v>7488</v>
      </c>
      <c r="R22" s="25"/>
      <c r="S22" s="26"/>
      <c r="T22" s="122">
        <f t="shared" ref="T22:T31" si="7">P22*R22</f>
        <v>0</v>
      </c>
      <c r="U22" s="123">
        <v>2</v>
      </c>
      <c r="V22" s="328"/>
      <c r="W22" s="329"/>
      <c r="X22" s="330"/>
      <c r="Y22" s="167" t="s">
        <v>4</v>
      </c>
      <c r="Z22" s="168" t="s">
        <v>26</v>
      </c>
      <c r="AA22" s="140">
        <v>550</v>
      </c>
      <c r="AB22" s="169">
        <v>7432</v>
      </c>
      <c r="AC22" s="27"/>
      <c r="AD22" s="28"/>
      <c r="AE22" s="122">
        <f t="shared" si="4"/>
        <v>0</v>
      </c>
      <c r="AF22" s="123">
        <v>6</v>
      </c>
      <c r="AG22" s="24"/>
      <c r="AR22" s="6"/>
      <c r="AS22" s="4"/>
      <c r="AT22" s="43"/>
      <c r="AU22" s="100" t="s">
        <v>74</v>
      </c>
      <c r="AV22" s="126"/>
      <c r="AW22" s="158"/>
      <c r="AX22" s="282"/>
      <c r="AY22" s="16" t="s">
        <v>37</v>
      </c>
      <c r="AZ22" s="166">
        <v>8</v>
      </c>
      <c r="BA22" s="25">
        <f>R22+S22</f>
        <v>0</v>
      </c>
      <c r="BB22" s="126">
        <f t="shared" ref="BB22:BB31" si="8">AZ22*BA22</f>
        <v>0</v>
      </c>
      <c r="BC22" s="158"/>
      <c r="BD22" s="283"/>
      <c r="BE22" s="167" t="s">
        <v>4</v>
      </c>
      <c r="BF22" s="144">
        <v>7</v>
      </c>
      <c r="BG22" s="27">
        <f t="shared" si="5"/>
        <v>0</v>
      </c>
      <c r="BH22" s="126">
        <f>BF22*BG22</f>
        <v>0</v>
      </c>
    </row>
    <row r="23" spans="2:61" ht="12" customHeight="1" thickBot="1" x14ac:dyDescent="0.25">
      <c r="B23" s="281" t="s">
        <v>44</v>
      </c>
      <c r="C23" s="399" t="s">
        <v>57</v>
      </c>
      <c r="D23" s="400"/>
      <c r="E23" s="155">
        <v>2750</v>
      </c>
      <c r="F23" s="170">
        <v>7214</v>
      </c>
      <c r="G23" s="125"/>
      <c r="H23" s="126"/>
      <c r="I23" s="122">
        <f t="shared" si="6"/>
        <v>0</v>
      </c>
      <c r="J23" s="123">
        <v>1</v>
      </c>
      <c r="K23" s="325"/>
      <c r="L23" s="326"/>
      <c r="M23" s="327"/>
      <c r="N23" s="16" t="s">
        <v>5</v>
      </c>
      <c r="O23" s="162"/>
      <c r="P23" s="163">
        <v>1210</v>
      </c>
      <c r="Q23" s="86">
        <v>7489</v>
      </c>
      <c r="R23" s="25"/>
      <c r="S23" s="26"/>
      <c r="T23" s="122">
        <f t="shared" si="7"/>
        <v>0</v>
      </c>
      <c r="U23" s="123" t="s">
        <v>188</v>
      </c>
      <c r="V23" s="171"/>
      <c r="W23" s="171"/>
      <c r="X23" s="6"/>
      <c r="Y23" s="6"/>
      <c r="Z23" s="4"/>
      <c r="AA23" s="7"/>
      <c r="AB23" s="5"/>
      <c r="AC23" s="70" t="s">
        <v>16</v>
      </c>
      <c r="AD23" s="36" t="s">
        <v>41</v>
      </c>
      <c r="AE23" s="122"/>
      <c r="AF23" s="123"/>
      <c r="AG23" s="24"/>
      <c r="AR23" s="281" t="s">
        <v>44</v>
      </c>
      <c r="AS23" s="15" t="s">
        <v>57</v>
      </c>
      <c r="AT23" s="157">
        <v>16</v>
      </c>
      <c r="AU23" s="125">
        <f>G23+H23</f>
        <v>0</v>
      </c>
      <c r="AV23" s="126">
        <f>AT23*AU23</f>
        <v>0</v>
      </c>
      <c r="AW23" s="158"/>
      <c r="AX23" s="282"/>
      <c r="AY23" s="16" t="s">
        <v>5</v>
      </c>
      <c r="AZ23" s="166">
        <v>8</v>
      </c>
      <c r="BA23" s="25">
        <f t="shared" ref="BA23:BA31" si="9">R23+S23</f>
        <v>0</v>
      </c>
      <c r="BB23" s="126">
        <f t="shared" si="8"/>
        <v>0</v>
      </c>
      <c r="BC23" s="158"/>
      <c r="BD23" s="171"/>
      <c r="BE23" s="6"/>
      <c r="BF23" s="43"/>
      <c r="BG23" s="100" t="s">
        <v>74</v>
      </c>
      <c r="BH23" s="172"/>
      <c r="BI23" s="158"/>
    </row>
    <row r="24" spans="2:61" ht="12" customHeight="1" thickBot="1" x14ac:dyDescent="0.25">
      <c r="B24" s="283"/>
      <c r="C24" s="401" t="s">
        <v>156</v>
      </c>
      <c r="D24" s="402"/>
      <c r="E24" s="159">
        <v>1870</v>
      </c>
      <c r="F24" s="173">
        <v>7400</v>
      </c>
      <c r="G24" s="27"/>
      <c r="H24" s="28"/>
      <c r="I24" s="122">
        <f t="shared" si="6"/>
        <v>0</v>
      </c>
      <c r="J24" s="123">
        <v>2</v>
      </c>
      <c r="K24" s="325"/>
      <c r="L24" s="326"/>
      <c r="M24" s="327"/>
      <c r="N24" s="16" t="s">
        <v>6</v>
      </c>
      <c r="O24" s="162"/>
      <c r="P24" s="163">
        <v>1210</v>
      </c>
      <c r="Q24" s="86">
        <v>7490</v>
      </c>
      <c r="R24" s="25"/>
      <c r="S24" s="26"/>
      <c r="T24" s="122">
        <f t="shared" si="7"/>
        <v>0</v>
      </c>
      <c r="U24" s="123">
        <v>3</v>
      </c>
      <c r="V24" s="322" t="s">
        <v>146</v>
      </c>
      <c r="W24" s="323"/>
      <c r="X24" s="324"/>
      <c r="Y24" s="383" t="s">
        <v>130</v>
      </c>
      <c r="Z24" s="384"/>
      <c r="AA24" s="387">
        <v>748</v>
      </c>
      <c r="AB24" s="389">
        <v>7433</v>
      </c>
      <c r="AC24" s="367"/>
      <c r="AD24" s="369"/>
      <c r="AE24" s="356">
        <f>AA24*AC24</f>
        <v>0</v>
      </c>
      <c r="AF24" s="123"/>
      <c r="AG24" s="24"/>
      <c r="AH24" s="1" t="s">
        <v>197</v>
      </c>
      <c r="AK24" s="1" t="s">
        <v>198</v>
      </c>
      <c r="AN24" s="1" t="s">
        <v>199</v>
      </c>
      <c r="AR24" s="283"/>
      <c r="AS24" s="167" t="s">
        <v>55</v>
      </c>
      <c r="AT24" s="164">
        <v>13</v>
      </c>
      <c r="AU24" s="27">
        <f>G24+H24</f>
        <v>0</v>
      </c>
      <c r="AV24" s="126">
        <f>AT24*AU24</f>
        <v>0</v>
      </c>
      <c r="AW24" s="158"/>
      <c r="AX24" s="282"/>
      <c r="AY24" s="16" t="s">
        <v>6</v>
      </c>
      <c r="AZ24" s="166">
        <v>8</v>
      </c>
      <c r="BA24" s="25">
        <f t="shared" si="9"/>
        <v>0</v>
      </c>
      <c r="BB24" s="126">
        <f t="shared" si="8"/>
        <v>0</v>
      </c>
      <c r="BC24" s="158"/>
      <c r="BD24" s="472" t="s">
        <v>153</v>
      </c>
      <c r="BE24" s="174" t="s">
        <v>134</v>
      </c>
      <c r="BF24" s="175">
        <v>12</v>
      </c>
      <c r="BG24" s="367">
        <f>AC24+AD24</f>
        <v>0</v>
      </c>
      <c r="BH24" s="369">
        <f>BF24*BG24</f>
        <v>0</v>
      </c>
      <c r="BI24" s="158" t="str">
        <f>IF((BG24+BH24)&gt;1,"●","")</f>
        <v/>
      </c>
    </row>
    <row r="25" spans="2:61" ht="12" customHeight="1" thickBot="1" x14ac:dyDescent="0.25">
      <c r="B25" s="6"/>
      <c r="C25" s="4"/>
      <c r="D25" s="5"/>
      <c r="E25" s="7"/>
      <c r="F25" s="5"/>
      <c r="G25" s="33" t="s">
        <v>16</v>
      </c>
      <c r="H25" s="34" t="s">
        <v>41</v>
      </c>
      <c r="I25" s="122"/>
      <c r="J25" s="123"/>
      <c r="K25" s="325"/>
      <c r="L25" s="326"/>
      <c r="M25" s="327"/>
      <c r="N25" s="16" t="s">
        <v>7</v>
      </c>
      <c r="O25" s="162"/>
      <c r="P25" s="163">
        <v>1100</v>
      </c>
      <c r="Q25" s="86">
        <v>7491</v>
      </c>
      <c r="R25" s="25"/>
      <c r="S25" s="26"/>
      <c r="T25" s="122">
        <f t="shared" si="7"/>
        <v>0</v>
      </c>
      <c r="U25" s="123">
        <v>4</v>
      </c>
      <c r="V25" s="325"/>
      <c r="W25" s="326"/>
      <c r="X25" s="327"/>
      <c r="Y25" s="385"/>
      <c r="Z25" s="386"/>
      <c r="AA25" s="388"/>
      <c r="AB25" s="390"/>
      <c r="AC25" s="368"/>
      <c r="AD25" s="370"/>
      <c r="AE25" s="356"/>
      <c r="AF25" s="123"/>
      <c r="AG25" s="24"/>
      <c r="AH25" s="1">
        <f>SUM(G23:G24)</f>
        <v>0</v>
      </c>
      <c r="AI25" s="1">
        <f>SUM(H23:H24)</f>
        <v>0</v>
      </c>
      <c r="AJ25" s="1" t="str">
        <f>IF(AH25&lt;AI25*10,"■","ＯＫ")</f>
        <v>ＯＫ</v>
      </c>
      <c r="AK25" s="1">
        <f>SUM(R33:R38)</f>
        <v>0</v>
      </c>
      <c r="AL25" s="1">
        <f>SUM(S33:S38)</f>
        <v>0</v>
      </c>
      <c r="AM25" s="1" t="str">
        <f>IF(AK25&lt;AL25*10,"■","ＯＫ")</f>
        <v>ＯＫ</v>
      </c>
      <c r="AN25" s="1">
        <f>SUM(AC17:AC22)</f>
        <v>0</v>
      </c>
      <c r="AO25" s="1">
        <f>SUM(AD17:AD22)</f>
        <v>0</v>
      </c>
      <c r="AP25" s="1" t="str">
        <f>IF(AN25&lt;AO25*10,"■","ＯＫ")</f>
        <v>ＯＫ</v>
      </c>
      <c r="AR25" s="6"/>
      <c r="AS25" s="4"/>
      <c r="AT25" s="43"/>
      <c r="AU25" s="100" t="s">
        <v>74</v>
      </c>
      <c r="AV25" s="126"/>
      <c r="AW25" s="158"/>
      <c r="AX25" s="282"/>
      <c r="AY25" s="16" t="s">
        <v>7</v>
      </c>
      <c r="AZ25" s="166">
        <v>8</v>
      </c>
      <c r="BA25" s="25">
        <f t="shared" si="9"/>
        <v>0</v>
      </c>
      <c r="BB25" s="126">
        <f t="shared" si="8"/>
        <v>0</v>
      </c>
      <c r="BC25" s="158"/>
      <c r="BD25" s="473"/>
      <c r="BE25" s="176"/>
      <c r="BF25" s="177"/>
      <c r="BG25" s="368"/>
      <c r="BH25" s="370"/>
      <c r="BI25" s="178"/>
    </row>
    <row r="26" spans="2:61" ht="12" customHeight="1" thickBot="1" x14ac:dyDescent="0.25">
      <c r="B26" s="281" t="s">
        <v>45</v>
      </c>
      <c r="C26" s="179" t="s">
        <v>23</v>
      </c>
      <c r="D26" s="180" t="s">
        <v>125</v>
      </c>
      <c r="E26" s="155">
        <v>1320</v>
      </c>
      <c r="F26" s="10">
        <v>7401</v>
      </c>
      <c r="G26" s="125"/>
      <c r="H26" s="126"/>
      <c r="I26" s="122">
        <f t="shared" si="6"/>
        <v>0</v>
      </c>
      <c r="J26" s="123">
        <v>2</v>
      </c>
      <c r="K26" s="325"/>
      <c r="L26" s="326"/>
      <c r="M26" s="327"/>
      <c r="N26" s="16" t="s">
        <v>8</v>
      </c>
      <c r="O26" s="162"/>
      <c r="P26" s="163">
        <v>990</v>
      </c>
      <c r="Q26" s="86">
        <v>7492</v>
      </c>
      <c r="R26" s="25"/>
      <c r="S26" s="26"/>
      <c r="T26" s="122">
        <f t="shared" si="7"/>
        <v>0</v>
      </c>
      <c r="U26" s="123">
        <v>5</v>
      </c>
      <c r="V26" s="325"/>
      <c r="W26" s="326"/>
      <c r="X26" s="327"/>
      <c r="Y26" s="371" t="s">
        <v>131</v>
      </c>
      <c r="Z26" s="372"/>
      <c r="AA26" s="375">
        <v>748</v>
      </c>
      <c r="AB26" s="377">
        <v>7434</v>
      </c>
      <c r="AC26" s="479"/>
      <c r="AD26" s="478"/>
      <c r="AE26" s="356">
        <f>AA26*AC26</f>
        <v>0</v>
      </c>
      <c r="AF26" s="123"/>
      <c r="AG26" s="24"/>
      <c r="AR26" s="281" t="s">
        <v>45</v>
      </c>
      <c r="AS26" s="179" t="s">
        <v>23</v>
      </c>
      <c r="AT26" s="157">
        <v>15</v>
      </c>
      <c r="AU26" s="125">
        <f t="shared" ref="AU26:AU39" si="10">G26+H26</f>
        <v>0</v>
      </c>
      <c r="AV26" s="126">
        <f t="shared" ref="AV26:AV37" si="11">AT26*AU26</f>
        <v>0</v>
      </c>
      <c r="AW26" s="158"/>
      <c r="AX26" s="282"/>
      <c r="AY26" s="16" t="s">
        <v>8</v>
      </c>
      <c r="AZ26" s="166">
        <v>8</v>
      </c>
      <c r="BA26" s="25">
        <f t="shared" si="9"/>
        <v>0</v>
      </c>
      <c r="BB26" s="126">
        <f t="shared" si="8"/>
        <v>0</v>
      </c>
      <c r="BC26" s="158"/>
      <c r="BD26" s="473"/>
      <c r="BE26" s="181" t="s">
        <v>135</v>
      </c>
      <c r="BF26" s="182">
        <v>11</v>
      </c>
      <c r="BG26" s="357">
        <f>AC26+AD26</f>
        <v>0</v>
      </c>
      <c r="BH26" s="359">
        <f>BF26*BG26</f>
        <v>0</v>
      </c>
      <c r="BI26" s="158" t="str">
        <f>IF((BG26+BH26)&gt;1,"●","")</f>
        <v/>
      </c>
    </row>
    <row r="27" spans="2:61" ht="12" customHeight="1" thickBot="1" x14ac:dyDescent="0.25">
      <c r="B27" s="282"/>
      <c r="C27" s="128" t="s">
        <v>25</v>
      </c>
      <c r="D27" s="129" t="s">
        <v>24</v>
      </c>
      <c r="E27" s="163">
        <v>1100</v>
      </c>
      <c r="F27" s="11">
        <v>7402</v>
      </c>
      <c r="G27" s="25"/>
      <c r="H27" s="26"/>
      <c r="I27" s="122">
        <f t="shared" si="6"/>
        <v>0</v>
      </c>
      <c r="J27" s="123" t="s">
        <v>188</v>
      </c>
      <c r="K27" s="325"/>
      <c r="L27" s="326"/>
      <c r="M27" s="327"/>
      <c r="N27" s="16" t="s">
        <v>9</v>
      </c>
      <c r="O27" s="162"/>
      <c r="P27" s="163">
        <v>990</v>
      </c>
      <c r="Q27" s="86">
        <v>7493</v>
      </c>
      <c r="R27" s="25"/>
      <c r="S27" s="26"/>
      <c r="T27" s="122">
        <f t="shared" si="7"/>
        <v>0</v>
      </c>
      <c r="U27" s="123">
        <v>6</v>
      </c>
      <c r="V27" s="328"/>
      <c r="W27" s="329"/>
      <c r="X27" s="330"/>
      <c r="Y27" s="373"/>
      <c r="Z27" s="374"/>
      <c r="AA27" s="376"/>
      <c r="AB27" s="378"/>
      <c r="AC27" s="358"/>
      <c r="AD27" s="360"/>
      <c r="AE27" s="356"/>
      <c r="AF27" s="123"/>
      <c r="AG27" s="24"/>
      <c r="AH27" s="1" t="s">
        <v>200</v>
      </c>
      <c r="AK27" s="1" t="s">
        <v>201</v>
      </c>
      <c r="AN27" s="1" t="s">
        <v>202</v>
      </c>
      <c r="AR27" s="282"/>
      <c r="AS27" s="128" t="s">
        <v>25</v>
      </c>
      <c r="AT27" s="166">
        <v>14</v>
      </c>
      <c r="AU27" s="25">
        <f t="shared" si="10"/>
        <v>0</v>
      </c>
      <c r="AV27" s="126">
        <f t="shared" si="11"/>
        <v>0</v>
      </c>
      <c r="AW27" s="158"/>
      <c r="AX27" s="282"/>
      <c r="AY27" s="16" t="s">
        <v>9</v>
      </c>
      <c r="AZ27" s="166">
        <v>8</v>
      </c>
      <c r="BA27" s="25">
        <f t="shared" si="9"/>
        <v>0</v>
      </c>
      <c r="BB27" s="126">
        <f t="shared" si="8"/>
        <v>0</v>
      </c>
      <c r="BC27" s="158"/>
      <c r="BD27" s="474"/>
      <c r="BE27" s="183"/>
      <c r="BF27" s="184"/>
      <c r="BG27" s="358"/>
      <c r="BH27" s="360"/>
      <c r="BI27" s="178"/>
    </row>
    <row r="28" spans="2:61" ht="12" customHeight="1" thickBot="1" x14ac:dyDescent="0.25">
      <c r="B28" s="282"/>
      <c r="C28" s="128" t="s">
        <v>27</v>
      </c>
      <c r="D28" s="129" t="s">
        <v>125</v>
      </c>
      <c r="E28" s="163">
        <v>1100</v>
      </c>
      <c r="F28" s="11">
        <v>7403</v>
      </c>
      <c r="G28" s="25"/>
      <c r="H28" s="26"/>
      <c r="I28" s="122">
        <f t="shared" si="6"/>
        <v>0</v>
      </c>
      <c r="J28" s="123">
        <v>3</v>
      </c>
      <c r="K28" s="325"/>
      <c r="L28" s="326"/>
      <c r="M28" s="327"/>
      <c r="N28" s="16" t="s">
        <v>10</v>
      </c>
      <c r="O28" s="162"/>
      <c r="P28" s="163">
        <v>990</v>
      </c>
      <c r="Q28" s="86">
        <v>7494</v>
      </c>
      <c r="R28" s="25"/>
      <c r="S28" s="26"/>
      <c r="T28" s="122">
        <f t="shared" si="7"/>
        <v>0</v>
      </c>
      <c r="U28" s="123">
        <v>7</v>
      </c>
      <c r="V28" s="185"/>
      <c r="W28" s="185"/>
      <c r="X28" s="185"/>
      <c r="Y28" s="185"/>
      <c r="Z28" s="185"/>
      <c r="AA28" s="186"/>
      <c r="AB28" s="185"/>
      <c r="AC28" s="70" t="s">
        <v>16</v>
      </c>
      <c r="AD28" s="56" t="s">
        <v>41</v>
      </c>
      <c r="AE28" s="122"/>
      <c r="AF28" s="123"/>
      <c r="AG28" s="24"/>
      <c r="AH28" s="1">
        <f>SUM(G26:G39)</f>
        <v>0</v>
      </c>
      <c r="AI28" s="1">
        <f>SUM(H26:H39)</f>
        <v>0</v>
      </c>
      <c r="AJ28" s="1" t="str">
        <f>IF(AH28&lt;AI28*10,"■","ＯＫ")</f>
        <v>ＯＫ</v>
      </c>
      <c r="AK28" s="1">
        <f>SUM(R40:R50)</f>
        <v>0</v>
      </c>
      <c r="AL28" s="1">
        <f>SUM(S40:S50)</f>
        <v>0</v>
      </c>
      <c r="AM28" s="1" t="str">
        <f>IF(AK28&lt;AL28*10,"■","ＯＫ")</f>
        <v>ＯＫ</v>
      </c>
      <c r="AN28" s="1">
        <f>SUM(AC24:AC27)</f>
        <v>0</v>
      </c>
      <c r="AO28" s="1">
        <f>SUM(AD24:AD27)</f>
        <v>0</v>
      </c>
      <c r="AP28" s="1" t="str">
        <f>IF(AN28&lt;AO28*10,"■","ＯＫ")</f>
        <v>ＯＫ</v>
      </c>
      <c r="AR28" s="282"/>
      <c r="AS28" s="128" t="s">
        <v>27</v>
      </c>
      <c r="AT28" s="166">
        <v>13</v>
      </c>
      <c r="AU28" s="25">
        <f t="shared" si="10"/>
        <v>0</v>
      </c>
      <c r="AV28" s="126">
        <f t="shared" si="11"/>
        <v>0</v>
      </c>
      <c r="AW28" s="158"/>
      <c r="AX28" s="282"/>
      <c r="AY28" s="16" t="s">
        <v>10</v>
      </c>
      <c r="AZ28" s="166">
        <v>8</v>
      </c>
      <c r="BA28" s="25">
        <f t="shared" si="9"/>
        <v>0</v>
      </c>
      <c r="BB28" s="126">
        <f t="shared" si="8"/>
        <v>0</v>
      </c>
      <c r="BC28" s="158"/>
      <c r="BD28" s="178"/>
      <c r="BE28" s="178"/>
      <c r="BF28" s="178"/>
      <c r="BG28" s="178"/>
      <c r="BH28" s="178"/>
      <c r="BI28" s="178"/>
    </row>
    <row r="29" spans="2:61" ht="12" customHeight="1" thickBot="1" x14ac:dyDescent="0.25">
      <c r="B29" s="282"/>
      <c r="C29" s="128" t="s">
        <v>28</v>
      </c>
      <c r="D29" s="129" t="s">
        <v>125</v>
      </c>
      <c r="E29" s="163">
        <v>1100</v>
      </c>
      <c r="F29" s="11">
        <v>7404</v>
      </c>
      <c r="G29" s="25"/>
      <c r="H29" s="26"/>
      <c r="I29" s="122">
        <f t="shared" si="6"/>
        <v>0</v>
      </c>
      <c r="J29" s="123">
        <v>4</v>
      </c>
      <c r="K29" s="325"/>
      <c r="L29" s="326"/>
      <c r="M29" s="327"/>
      <c r="N29" s="16" t="s">
        <v>11</v>
      </c>
      <c r="O29" s="162"/>
      <c r="P29" s="163">
        <v>990</v>
      </c>
      <c r="Q29" s="86">
        <v>7495</v>
      </c>
      <c r="R29" s="25"/>
      <c r="S29" s="26"/>
      <c r="T29" s="122">
        <f t="shared" si="7"/>
        <v>0</v>
      </c>
      <c r="U29" s="123">
        <v>8</v>
      </c>
      <c r="V29" s="361" t="s">
        <v>203</v>
      </c>
      <c r="W29" s="338" t="s">
        <v>68</v>
      </c>
      <c r="X29" s="339"/>
      <c r="Y29" s="117" t="s">
        <v>23</v>
      </c>
      <c r="Z29" s="148"/>
      <c r="AA29" s="119">
        <v>770</v>
      </c>
      <c r="AB29" s="10">
        <v>7368</v>
      </c>
      <c r="AC29" s="125"/>
      <c r="AD29" s="126"/>
      <c r="AE29" s="122">
        <f>AA29*AC29</f>
        <v>0</v>
      </c>
      <c r="AF29" s="123">
        <v>2</v>
      </c>
      <c r="AG29" s="24"/>
      <c r="AR29" s="282"/>
      <c r="AS29" s="128" t="s">
        <v>28</v>
      </c>
      <c r="AT29" s="166">
        <v>14</v>
      </c>
      <c r="AU29" s="25">
        <f t="shared" si="10"/>
        <v>0</v>
      </c>
      <c r="AV29" s="126">
        <f t="shared" si="11"/>
        <v>0</v>
      </c>
      <c r="AW29" s="158"/>
      <c r="AX29" s="282"/>
      <c r="AY29" s="16" t="s">
        <v>11</v>
      </c>
      <c r="AZ29" s="166">
        <v>10</v>
      </c>
      <c r="BA29" s="25">
        <f t="shared" si="9"/>
        <v>0</v>
      </c>
      <c r="BB29" s="126">
        <f t="shared" si="8"/>
        <v>0</v>
      </c>
      <c r="BC29" s="158"/>
      <c r="BD29" s="178"/>
      <c r="BE29" s="178"/>
      <c r="BF29" s="178"/>
      <c r="BG29" s="178"/>
      <c r="BH29" s="178"/>
      <c r="BI29" s="178"/>
    </row>
    <row r="30" spans="2:61" ht="12" customHeight="1" thickBot="1" x14ac:dyDescent="0.25">
      <c r="B30" s="282"/>
      <c r="C30" s="128" t="s">
        <v>3</v>
      </c>
      <c r="D30" s="129" t="s">
        <v>125</v>
      </c>
      <c r="E30" s="163">
        <v>990</v>
      </c>
      <c r="F30" s="11">
        <v>7405</v>
      </c>
      <c r="G30" s="25"/>
      <c r="H30" s="26"/>
      <c r="I30" s="122">
        <f t="shared" si="6"/>
        <v>0</v>
      </c>
      <c r="J30" s="123">
        <v>5</v>
      </c>
      <c r="K30" s="325"/>
      <c r="L30" s="326"/>
      <c r="M30" s="327"/>
      <c r="N30" s="16" t="s">
        <v>12</v>
      </c>
      <c r="O30" s="162"/>
      <c r="P30" s="163">
        <v>990</v>
      </c>
      <c r="Q30" s="86">
        <v>7496</v>
      </c>
      <c r="R30" s="25"/>
      <c r="S30" s="26"/>
      <c r="T30" s="122">
        <f t="shared" si="7"/>
        <v>0</v>
      </c>
      <c r="U30" s="123">
        <v>9</v>
      </c>
      <c r="V30" s="362"/>
      <c r="W30" s="340"/>
      <c r="X30" s="341"/>
      <c r="Y30" s="128" t="s">
        <v>25</v>
      </c>
      <c r="Z30" s="152"/>
      <c r="AA30" s="130">
        <v>770</v>
      </c>
      <c r="AB30" s="11">
        <v>7351</v>
      </c>
      <c r="AC30" s="25"/>
      <c r="AD30" s="26"/>
      <c r="AE30" s="122">
        <f>AA30*AC30</f>
        <v>0</v>
      </c>
      <c r="AF30" s="123" t="s">
        <v>188</v>
      </c>
      <c r="AG30" s="24"/>
      <c r="AH30" s="1" t="s">
        <v>204</v>
      </c>
      <c r="AN30" s="1" t="s">
        <v>205</v>
      </c>
      <c r="AR30" s="282"/>
      <c r="AS30" s="128" t="s">
        <v>3</v>
      </c>
      <c r="AT30" s="166">
        <v>13</v>
      </c>
      <c r="AU30" s="25">
        <f t="shared" si="10"/>
        <v>0</v>
      </c>
      <c r="AV30" s="126">
        <f t="shared" si="11"/>
        <v>0</v>
      </c>
      <c r="AW30" s="158"/>
      <c r="AX30" s="282"/>
      <c r="AY30" s="16" t="s">
        <v>12</v>
      </c>
      <c r="AZ30" s="166">
        <v>10</v>
      </c>
      <c r="BA30" s="25">
        <f t="shared" si="9"/>
        <v>0</v>
      </c>
      <c r="BB30" s="126">
        <f t="shared" si="8"/>
        <v>0</v>
      </c>
      <c r="BC30" s="158"/>
    </row>
    <row r="31" spans="2:61" ht="12" customHeight="1" thickBot="1" x14ac:dyDescent="0.25">
      <c r="B31" s="282"/>
      <c r="C31" s="128" t="s">
        <v>4</v>
      </c>
      <c r="D31" s="129" t="s">
        <v>125</v>
      </c>
      <c r="E31" s="163">
        <v>990</v>
      </c>
      <c r="F31" s="11">
        <v>7406</v>
      </c>
      <c r="G31" s="25"/>
      <c r="H31" s="26"/>
      <c r="I31" s="122">
        <f t="shared" si="6"/>
        <v>0</v>
      </c>
      <c r="J31" s="123">
        <v>6</v>
      </c>
      <c r="K31" s="328"/>
      <c r="L31" s="329"/>
      <c r="M31" s="330"/>
      <c r="N31" s="167" t="s">
        <v>13</v>
      </c>
      <c r="O31" s="187"/>
      <c r="P31" s="159">
        <v>990</v>
      </c>
      <c r="Q31" s="87">
        <v>7497</v>
      </c>
      <c r="R31" s="27"/>
      <c r="S31" s="28"/>
      <c r="T31" s="122">
        <f t="shared" si="7"/>
        <v>0</v>
      </c>
      <c r="U31" s="123">
        <v>10</v>
      </c>
      <c r="V31" s="362"/>
      <c r="W31" s="340"/>
      <c r="X31" s="341"/>
      <c r="Y31" s="128" t="s">
        <v>27</v>
      </c>
      <c r="Z31" s="152"/>
      <c r="AA31" s="130">
        <v>770</v>
      </c>
      <c r="AB31" s="11">
        <v>7334</v>
      </c>
      <c r="AC31" s="25"/>
      <c r="AD31" s="26"/>
      <c r="AE31" s="122">
        <f>AA31*AC31</f>
        <v>0</v>
      </c>
      <c r="AF31" s="123">
        <v>3</v>
      </c>
      <c r="AG31" s="24"/>
      <c r="AH31" s="1">
        <f>SUM(G41:G46)</f>
        <v>0</v>
      </c>
      <c r="AI31" s="1">
        <f>SUM(H41:H46)</f>
        <v>0</v>
      </c>
      <c r="AJ31" s="1" t="str">
        <f>IF(AH31&lt;AI31*10,"■","ＯＫ")</f>
        <v>ＯＫ</v>
      </c>
      <c r="AN31" s="1">
        <f>SUM(AC29:AC32)</f>
        <v>0</v>
      </c>
      <c r="AO31" s="1">
        <f>SUM(AD29:AD32)</f>
        <v>0</v>
      </c>
      <c r="AP31" s="1" t="str">
        <f>IF(AN31&lt;AO31*10,"■","ＯＫ")</f>
        <v>ＯＫ</v>
      </c>
      <c r="AR31" s="282"/>
      <c r="AS31" s="128" t="s">
        <v>4</v>
      </c>
      <c r="AT31" s="166">
        <v>13</v>
      </c>
      <c r="AU31" s="25">
        <f t="shared" si="10"/>
        <v>0</v>
      </c>
      <c r="AV31" s="126">
        <f t="shared" si="11"/>
        <v>0</v>
      </c>
      <c r="AW31" s="158"/>
      <c r="AX31" s="283"/>
      <c r="AY31" s="167" t="s">
        <v>13</v>
      </c>
      <c r="AZ31" s="164">
        <v>10</v>
      </c>
      <c r="BA31" s="27">
        <f t="shared" si="9"/>
        <v>0</v>
      </c>
      <c r="BB31" s="126">
        <f t="shared" si="8"/>
        <v>0</v>
      </c>
      <c r="BC31" s="158"/>
      <c r="BD31" s="469" t="s">
        <v>154</v>
      </c>
      <c r="BE31" s="15" t="s">
        <v>23</v>
      </c>
      <c r="BF31" s="124">
        <v>9</v>
      </c>
      <c r="BG31" s="125">
        <f>AC29+AD29</f>
        <v>0</v>
      </c>
      <c r="BH31" s="126">
        <f>BF31*BG31</f>
        <v>0</v>
      </c>
      <c r="BI31" s="158" t="str">
        <f>IF((BG31+BH31)&gt;1,"●","")</f>
        <v/>
      </c>
    </row>
    <row r="32" spans="2:61" ht="12" customHeight="1" thickBot="1" x14ac:dyDescent="0.25">
      <c r="B32" s="282"/>
      <c r="C32" s="128" t="s">
        <v>29</v>
      </c>
      <c r="D32" s="129" t="s">
        <v>125</v>
      </c>
      <c r="E32" s="163">
        <v>990</v>
      </c>
      <c r="F32" s="11">
        <v>7407</v>
      </c>
      <c r="G32" s="25"/>
      <c r="H32" s="26"/>
      <c r="I32" s="122">
        <f t="shared" si="6"/>
        <v>0</v>
      </c>
      <c r="J32" s="123">
        <v>7</v>
      </c>
      <c r="R32" s="33" t="s">
        <v>16</v>
      </c>
      <c r="S32" s="34" t="s">
        <v>41</v>
      </c>
      <c r="T32" s="122"/>
      <c r="U32" s="123"/>
      <c r="V32" s="362"/>
      <c r="W32" s="342"/>
      <c r="X32" s="343"/>
      <c r="Y32" s="138" t="s">
        <v>28</v>
      </c>
      <c r="Z32" s="168"/>
      <c r="AA32" s="140">
        <v>770</v>
      </c>
      <c r="AB32" s="141">
        <v>7335</v>
      </c>
      <c r="AC32" s="27"/>
      <c r="AD32" s="28"/>
      <c r="AE32" s="122">
        <f>AA32*AC32</f>
        <v>0</v>
      </c>
      <c r="AF32" s="123">
        <v>4</v>
      </c>
      <c r="AG32" s="24"/>
      <c r="AR32" s="282"/>
      <c r="AS32" s="128" t="s">
        <v>29</v>
      </c>
      <c r="AT32" s="166">
        <v>13</v>
      </c>
      <c r="AU32" s="25">
        <f t="shared" si="10"/>
        <v>0</v>
      </c>
      <c r="AV32" s="126">
        <f t="shared" si="11"/>
        <v>0</v>
      </c>
      <c r="AW32" s="158"/>
      <c r="AX32" s="98"/>
      <c r="AY32" s="188"/>
      <c r="AZ32" s="189"/>
      <c r="BA32" s="33" t="s">
        <v>74</v>
      </c>
      <c r="BB32" s="126"/>
      <c r="BC32" s="158"/>
      <c r="BD32" s="470"/>
      <c r="BE32" s="190" t="s">
        <v>5</v>
      </c>
      <c r="BF32" s="191">
        <v>9</v>
      </c>
      <c r="BG32" s="25">
        <f>AC30+AD30</f>
        <v>0</v>
      </c>
      <c r="BH32" s="126">
        <f>BF32*BG32</f>
        <v>0</v>
      </c>
      <c r="BI32" s="158" t="str">
        <f>IF((BG32+BH32)&gt;1,"●","")</f>
        <v/>
      </c>
    </row>
    <row r="33" spans="2:61" ht="12" customHeight="1" thickBot="1" x14ac:dyDescent="0.25">
      <c r="B33" s="282"/>
      <c r="C33" s="128" t="s">
        <v>30</v>
      </c>
      <c r="D33" s="129" t="s">
        <v>24</v>
      </c>
      <c r="E33" s="163">
        <v>990</v>
      </c>
      <c r="F33" s="11">
        <v>7408</v>
      </c>
      <c r="G33" s="25"/>
      <c r="H33" s="26"/>
      <c r="I33" s="122">
        <f t="shared" si="6"/>
        <v>0</v>
      </c>
      <c r="J33" s="123">
        <v>8</v>
      </c>
      <c r="K33" s="322" t="s">
        <v>89</v>
      </c>
      <c r="L33" s="323"/>
      <c r="M33" s="324"/>
      <c r="N33" s="15" t="s">
        <v>206</v>
      </c>
      <c r="O33" s="8" t="s">
        <v>62</v>
      </c>
      <c r="P33" s="155">
        <v>1540</v>
      </c>
      <c r="Q33" s="10">
        <v>7292</v>
      </c>
      <c r="R33" s="125"/>
      <c r="S33" s="126"/>
      <c r="T33" s="122">
        <f>P33*R33</f>
        <v>0</v>
      </c>
      <c r="U33" s="150">
        <v>1</v>
      </c>
      <c r="V33" s="362"/>
      <c r="W33" s="331" t="s">
        <v>69</v>
      </c>
      <c r="X33" s="331"/>
      <c r="Y33" s="117" t="s">
        <v>23</v>
      </c>
      <c r="Z33" s="148"/>
      <c r="AA33" s="119">
        <v>495</v>
      </c>
      <c r="AB33" s="10">
        <v>7336</v>
      </c>
      <c r="AC33" s="125"/>
      <c r="AD33" s="126"/>
      <c r="AE33" s="122">
        <f t="shared" ref="AE33:AE40" si="12">AA33*AC33</f>
        <v>0</v>
      </c>
      <c r="AF33" s="192">
        <v>2</v>
      </c>
      <c r="AG33" s="24"/>
      <c r="AN33" s="1" t="s">
        <v>208</v>
      </c>
      <c r="AR33" s="282"/>
      <c r="AS33" s="128" t="s">
        <v>30</v>
      </c>
      <c r="AT33" s="166">
        <v>14</v>
      </c>
      <c r="AU33" s="25">
        <f t="shared" si="10"/>
        <v>0</v>
      </c>
      <c r="AV33" s="126">
        <f t="shared" si="11"/>
        <v>0</v>
      </c>
      <c r="AW33" s="158"/>
      <c r="AX33" s="364" t="s">
        <v>46</v>
      </c>
      <c r="AY33" s="15" t="s">
        <v>206</v>
      </c>
      <c r="AZ33" s="157">
        <v>15</v>
      </c>
      <c r="BA33" s="125">
        <f t="shared" ref="BA33:BA38" si="13">R33+S33</f>
        <v>0</v>
      </c>
      <c r="BB33" s="126">
        <f t="shared" ref="BB33:BB38" si="14">AZ33*BA33</f>
        <v>0</v>
      </c>
      <c r="BC33" s="158"/>
      <c r="BD33" s="470"/>
      <c r="BE33" s="128" t="s">
        <v>6</v>
      </c>
      <c r="BF33" s="133">
        <v>9</v>
      </c>
      <c r="BG33" s="25">
        <f>AC31+AD31</f>
        <v>0</v>
      </c>
      <c r="BH33" s="126">
        <f>BF33*BG33</f>
        <v>0</v>
      </c>
      <c r="BI33" s="158" t="str">
        <f>IF((BG33+BH33)&gt;1,"●","")</f>
        <v/>
      </c>
    </row>
    <row r="34" spans="2:61" ht="12" customHeight="1" thickBot="1" x14ac:dyDescent="0.25">
      <c r="B34" s="282"/>
      <c r="C34" s="128" t="s">
        <v>31</v>
      </c>
      <c r="D34" s="129" t="s">
        <v>127</v>
      </c>
      <c r="E34" s="163">
        <v>990</v>
      </c>
      <c r="F34" s="11">
        <v>7409</v>
      </c>
      <c r="G34" s="25"/>
      <c r="H34" s="26"/>
      <c r="I34" s="122">
        <f t="shared" si="6"/>
        <v>0</v>
      </c>
      <c r="J34" s="123">
        <v>9</v>
      </c>
      <c r="K34" s="325"/>
      <c r="L34" s="326"/>
      <c r="M34" s="327"/>
      <c r="N34" s="16" t="s">
        <v>209</v>
      </c>
      <c r="O34" s="9" t="s">
        <v>62</v>
      </c>
      <c r="P34" s="163">
        <v>1430</v>
      </c>
      <c r="Q34" s="11">
        <v>7293</v>
      </c>
      <c r="R34" s="25"/>
      <c r="S34" s="26"/>
      <c r="T34" s="122">
        <f t="shared" ref="T34:T38" si="15">P34*R34</f>
        <v>0</v>
      </c>
      <c r="U34" s="123" t="s">
        <v>210</v>
      </c>
      <c r="V34" s="362"/>
      <c r="W34" s="331"/>
      <c r="X34" s="331"/>
      <c r="Y34" s="128" t="s">
        <v>25</v>
      </c>
      <c r="Z34" s="152"/>
      <c r="AA34" s="130">
        <v>495</v>
      </c>
      <c r="AB34" s="11">
        <v>7337</v>
      </c>
      <c r="AC34" s="25"/>
      <c r="AD34" s="26"/>
      <c r="AE34" s="122">
        <f t="shared" si="12"/>
        <v>0</v>
      </c>
      <c r="AF34" s="192" t="s">
        <v>188</v>
      </c>
      <c r="AG34" s="24"/>
      <c r="AN34" s="1">
        <f>SUM(AC33:AC36)</f>
        <v>0</v>
      </c>
      <c r="AO34" s="1">
        <f>SUM(AD33:AD36)</f>
        <v>0</v>
      </c>
      <c r="AP34" s="1" t="str">
        <f>IF(AN34&lt;AO34*10,"■","ＯＫ")</f>
        <v>ＯＫ</v>
      </c>
      <c r="AR34" s="282"/>
      <c r="AS34" s="128" t="s">
        <v>31</v>
      </c>
      <c r="AT34" s="166">
        <v>12</v>
      </c>
      <c r="AU34" s="25">
        <f t="shared" si="10"/>
        <v>0</v>
      </c>
      <c r="AV34" s="126">
        <f t="shared" si="11"/>
        <v>0</v>
      </c>
      <c r="AW34" s="158"/>
      <c r="AX34" s="365"/>
      <c r="AY34" s="16" t="s">
        <v>209</v>
      </c>
      <c r="AZ34" s="166">
        <v>15</v>
      </c>
      <c r="BA34" s="25">
        <f t="shared" si="13"/>
        <v>0</v>
      </c>
      <c r="BB34" s="126">
        <f t="shared" si="14"/>
        <v>0</v>
      </c>
      <c r="BC34" s="158"/>
      <c r="BD34" s="471"/>
      <c r="BE34" s="138" t="s">
        <v>7</v>
      </c>
      <c r="BF34" s="144">
        <v>9</v>
      </c>
      <c r="BG34" s="27">
        <f>AC32+AD32</f>
        <v>0</v>
      </c>
      <c r="BH34" s="193">
        <f>BF34*BG34</f>
        <v>0</v>
      </c>
      <c r="BI34" s="158" t="str">
        <f>IF((BG34+BH34)&gt;1,"●","")</f>
        <v/>
      </c>
    </row>
    <row r="35" spans="2:61" ht="12" customHeight="1" thickBot="1" x14ac:dyDescent="0.25">
      <c r="B35" s="283"/>
      <c r="C35" s="138" t="s">
        <v>32</v>
      </c>
      <c r="D35" s="139" t="s">
        <v>127</v>
      </c>
      <c r="E35" s="159">
        <v>990</v>
      </c>
      <c r="F35" s="141">
        <v>7410</v>
      </c>
      <c r="G35" s="196"/>
      <c r="H35" s="268"/>
      <c r="I35" s="122">
        <f t="shared" si="6"/>
        <v>0</v>
      </c>
      <c r="J35" s="123">
        <v>10</v>
      </c>
      <c r="K35" s="325"/>
      <c r="L35" s="326"/>
      <c r="M35" s="327"/>
      <c r="N35" s="16" t="s">
        <v>23</v>
      </c>
      <c r="O35" s="152" t="s">
        <v>167</v>
      </c>
      <c r="P35" s="163">
        <v>990</v>
      </c>
      <c r="Q35" s="11">
        <v>7481</v>
      </c>
      <c r="R35" s="25"/>
      <c r="S35" s="26"/>
      <c r="T35" s="122">
        <f t="shared" si="15"/>
        <v>0</v>
      </c>
      <c r="U35" s="123">
        <v>2</v>
      </c>
      <c r="V35" s="362"/>
      <c r="W35" s="331"/>
      <c r="X35" s="331"/>
      <c r="Y35" s="128" t="s">
        <v>27</v>
      </c>
      <c r="Z35" s="152"/>
      <c r="AA35" s="130">
        <v>495</v>
      </c>
      <c r="AB35" s="11">
        <v>7338</v>
      </c>
      <c r="AC35" s="25"/>
      <c r="AD35" s="26"/>
      <c r="AE35" s="122">
        <f t="shared" si="12"/>
        <v>0</v>
      </c>
      <c r="AF35" s="192">
        <v>3</v>
      </c>
      <c r="AG35" s="24"/>
      <c r="AR35" s="283"/>
      <c r="AS35" s="138" t="s">
        <v>32</v>
      </c>
      <c r="AT35" s="164">
        <v>11</v>
      </c>
      <c r="AU35" s="196">
        <f t="shared" si="10"/>
        <v>0</v>
      </c>
      <c r="AV35" s="126">
        <f t="shared" si="11"/>
        <v>0</v>
      </c>
      <c r="AW35" s="158"/>
      <c r="AX35" s="365"/>
      <c r="AY35" s="16" t="s">
        <v>23</v>
      </c>
      <c r="AZ35" s="166">
        <v>15</v>
      </c>
      <c r="BA35" s="25">
        <f t="shared" si="13"/>
        <v>0</v>
      </c>
      <c r="BB35" s="126">
        <f t="shared" si="14"/>
        <v>0</v>
      </c>
      <c r="BC35" s="158"/>
      <c r="BI35" s="158"/>
    </row>
    <row r="36" spans="2:61" ht="12" customHeight="1" thickBot="1" x14ac:dyDescent="0.25">
      <c r="B36" s="332" t="s">
        <v>144</v>
      </c>
      <c r="C36" s="12" t="s">
        <v>10</v>
      </c>
      <c r="D36" s="17" t="s">
        <v>125</v>
      </c>
      <c r="E36" s="155">
        <v>1100</v>
      </c>
      <c r="F36" s="10">
        <v>7411</v>
      </c>
      <c r="G36" s="199"/>
      <c r="H36" s="269"/>
      <c r="I36" s="122">
        <f>E36*G36</f>
        <v>0</v>
      </c>
      <c r="J36" s="123">
        <v>7</v>
      </c>
      <c r="K36" s="325"/>
      <c r="L36" s="326"/>
      <c r="M36" s="327"/>
      <c r="N36" s="16" t="s">
        <v>25</v>
      </c>
      <c r="O36" s="152" t="s">
        <v>127</v>
      </c>
      <c r="P36" s="163">
        <v>990</v>
      </c>
      <c r="Q36" s="11">
        <v>7482</v>
      </c>
      <c r="R36" s="25"/>
      <c r="S36" s="26"/>
      <c r="T36" s="122">
        <f t="shared" si="15"/>
        <v>0</v>
      </c>
      <c r="U36" s="123" t="s">
        <v>188</v>
      </c>
      <c r="V36" s="362"/>
      <c r="W36" s="331"/>
      <c r="X36" s="331"/>
      <c r="Y36" s="138" t="s">
        <v>28</v>
      </c>
      <c r="Z36" s="168"/>
      <c r="AA36" s="140">
        <v>495</v>
      </c>
      <c r="AB36" s="141">
        <v>7339</v>
      </c>
      <c r="AC36" s="27"/>
      <c r="AD36" s="28"/>
      <c r="AE36" s="122">
        <f t="shared" si="12"/>
        <v>0</v>
      </c>
      <c r="AF36" s="192">
        <v>4</v>
      </c>
      <c r="AG36" s="24"/>
      <c r="AH36" s="1" t="s">
        <v>227</v>
      </c>
      <c r="AN36" s="1" t="s">
        <v>211</v>
      </c>
      <c r="AR36" s="475" t="s">
        <v>151</v>
      </c>
      <c r="AS36" s="12" t="s">
        <v>132</v>
      </c>
      <c r="AT36" s="157">
        <v>13</v>
      </c>
      <c r="AU36" s="199">
        <f t="shared" si="10"/>
        <v>0</v>
      </c>
      <c r="AV36" s="126">
        <f t="shared" si="11"/>
        <v>0</v>
      </c>
      <c r="AW36" s="158" t="str">
        <f>IF((AU36+AV36)&gt;1,"●","")</f>
        <v/>
      </c>
      <c r="AX36" s="365"/>
      <c r="AY36" s="16" t="s">
        <v>25</v>
      </c>
      <c r="AZ36" s="166">
        <v>14</v>
      </c>
      <c r="BA36" s="25">
        <f t="shared" si="13"/>
        <v>0</v>
      </c>
      <c r="BB36" s="126">
        <f t="shared" si="14"/>
        <v>0</v>
      </c>
      <c r="BC36" s="158"/>
      <c r="BD36" s="469" t="s">
        <v>155</v>
      </c>
      <c r="BE36" s="15" t="s">
        <v>23</v>
      </c>
      <c r="BF36" s="124">
        <v>6</v>
      </c>
      <c r="BG36" s="125">
        <f>AC33+AD33</f>
        <v>0</v>
      </c>
      <c r="BH36" s="126">
        <f>BF36*BG36</f>
        <v>0</v>
      </c>
      <c r="BI36" s="158" t="str">
        <f>IF((BG36+BH36)&gt;1,"●","")</f>
        <v/>
      </c>
    </row>
    <row r="37" spans="2:61" ht="12" customHeight="1" thickBot="1" x14ac:dyDescent="0.25">
      <c r="B37" s="333"/>
      <c r="C37" s="13" t="s">
        <v>11</v>
      </c>
      <c r="D37" s="18" t="s">
        <v>126</v>
      </c>
      <c r="E37" s="163">
        <v>1100</v>
      </c>
      <c r="F37" s="11">
        <v>7412</v>
      </c>
      <c r="G37" s="25"/>
      <c r="H37" s="26"/>
      <c r="I37" s="122">
        <f t="shared" si="6"/>
        <v>0</v>
      </c>
      <c r="J37" s="123">
        <v>8</v>
      </c>
      <c r="K37" s="325"/>
      <c r="L37" s="326"/>
      <c r="M37" s="327"/>
      <c r="N37" s="16" t="s">
        <v>27</v>
      </c>
      <c r="O37" s="152" t="s">
        <v>167</v>
      </c>
      <c r="P37" s="163">
        <v>990</v>
      </c>
      <c r="Q37" s="11">
        <v>7483</v>
      </c>
      <c r="R37" s="25"/>
      <c r="S37" s="26"/>
      <c r="T37" s="122">
        <f t="shared" si="15"/>
        <v>0</v>
      </c>
      <c r="U37" s="123">
        <v>3</v>
      </c>
      <c r="V37" s="362"/>
      <c r="W37" s="338" t="s">
        <v>128</v>
      </c>
      <c r="X37" s="339"/>
      <c r="Y37" s="117" t="s">
        <v>23</v>
      </c>
      <c r="Z37" s="148" t="s">
        <v>212</v>
      </c>
      <c r="AA37" s="119">
        <v>1210</v>
      </c>
      <c r="AB37" s="10">
        <v>7396</v>
      </c>
      <c r="AC37" s="125"/>
      <c r="AD37" s="126"/>
      <c r="AE37" s="122">
        <f t="shared" si="12"/>
        <v>0</v>
      </c>
      <c r="AF37" s="192">
        <v>2</v>
      </c>
      <c r="AG37" s="24"/>
      <c r="AH37" s="1">
        <f>SUM(G48:G51)</f>
        <v>0</v>
      </c>
      <c r="AI37" s="1">
        <f>SUM(H48:H51)</f>
        <v>0</v>
      </c>
      <c r="AJ37" s="1" t="str">
        <f>IF(AH37&lt;AI37*10,"■","ＯＫ")</f>
        <v>ＯＫ</v>
      </c>
      <c r="AN37" s="1">
        <f>SUM(AC37:AC40)</f>
        <v>0</v>
      </c>
      <c r="AO37" s="1">
        <f>SUM(AD37:AD40)</f>
        <v>0</v>
      </c>
      <c r="AP37" s="1" t="str">
        <f>IF(AN37&lt;AO37*10,"■","ＯＫ")</f>
        <v>ＯＫ</v>
      </c>
      <c r="AR37" s="476"/>
      <c r="AS37" s="71" t="s">
        <v>33</v>
      </c>
      <c r="AT37" s="166">
        <v>14</v>
      </c>
      <c r="AU37" s="200">
        <f t="shared" si="10"/>
        <v>0</v>
      </c>
      <c r="AV37" s="126">
        <f t="shared" si="11"/>
        <v>0</v>
      </c>
      <c r="AW37" s="158" t="str">
        <f t="shared" ref="AW37:AW39" si="16">IF((AU37+AV37)&gt;1,"●","")</f>
        <v/>
      </c>
      <c r="AX37" s="365"/>
      <c r="AY37" s="16" t="s">
        <v>27</v>
      </c>
      <c r="AZ37" s="166">
        <v>14</v>
      </c>
      <c r="BA37" s="25">
        <f t="shared" si="13"/>
        <v>0</v>
      </c>
      <c r="BB37" s="126">
        <f t="shared" si="14"/>
        <v>0</v>
      </c>
      <c r="BC37" s="158"/>
      <c r="BD37" s="470"/>
      <c r="BE37" s="16" t="s">
        <v>25</v>
      </c>
      <c r="BF37" s="133">
        <v>5</v>
      </c>
      <c r="BG37" s="25">
        <f>AC34+AD34</f>
        <v>0</v>
      </c>
      <c r="BH37" s="126">
        <f>BF37*BG37</f>
        <v>0</v>
      </c>
      <c r="BI37" s="158" t="str">
        <f>IF((BG37+BH37)&gt;1,"●","")</f>
        <v/>
      </c>
    </row>
    <row r="38" spans="2:61" ht="12" customHeight="1" thickBot="1" x14ac:dyDescent="0.25">
      <c r="B38" s="333"/>
      <c r="C38" s="13" t="s">
        <v>12</v>
      </c>
      <c r="D38" s="18" t="s">
        <v>127</v>
      </c>
      <c r="E38" s="163">
        <v>1100</v>
      </c>
      <c r="F38" s="11">
        <v>7413</v>
      </c>
      <c r="G38" s="25"/>
      <c r="H38" s="26"/>
      <c r="I38" s="122">
        <f t="shared" si="6"/>
        <v>0</v>
      </c>
      <c r="J38" s="123">
        <v>9</v>
      </c>
      <c r="K38" s="328"/>
      <c r="L38" s="329"/>
      <c r="M38" s="330"/>
      <c r="N38" s="167" t="s">
        <v>28</v>
      </c>
      <c r="O38" s="168" t="s">
        <v>168</v>
      </c>
      <c r="P38" s="159">
        <v>990</v>
      </c>
      <c r="Q38" s="169">
        <v>7484</v>
      </c>
      <c r="R38" s="27"/>
      <c r="S38" s="28"/>
      <c r="T38" s="122">
        <f t="shared" si="15"/>
        <v>0</v>
      </c>
      <c r="U38" s="123">
        <v>4</v>
      </c>
      <c r="V38" s="362"/>
      <c r="W38" s="340"/>
      <c r="X38" s="341"/>
      <c r="Y38" s="128" t="s">
        <v>25</v>
      </c>
      <c r="Z38" s="152" t="s">
        <v>120</v>
      </c>
      <c r="AA38" s="130">
        <v>1210</v>
      </c>
      <c r="AB38" s="11">
        <v>7397</v>
      </c>
      <c r="AC38" s="25"/>
      <c r="AD38" s="26"/>
      <c r="AE38" s="122">
        <f t="shared" si="12"/>
        <v>0</v>
      </c>
      <c r="AF38" s="192" t="s">
        <v>188</v>
      </c>
      <c r="AG38" s="24"/>
      <c r="AR38" s="476"/>
      <c r="AS38" s="13" t="s">
        <v>34</v>
      </c>
      <c r="AT38" s="166">
        <v>13</v>
      </c>
      <c r="AU38" s="25">
        <f t="shared" si="10"/>
        <v>0</v>
      </c>
      <c r="AV38" s="126">
        <f>AT38*AU38</f>
        <v>0</v>
      </c>
      <c r="AW38" s="158" t="str">
        <f t="shared" si="16"/>
        <v/>
      </c>
      <c r="AX38" s="365"/>
      <c r="AY38" s="16" t="s">
        <v>28</v>
      </c>
      <c r="AZ38" s="166">
        <v>14</v>
      </c>
      <c r="BA38" s="25">
        <f t="shared" si="13"/>
        <v>0</v>
      </c>
      <c r="BB38" s="126">
        <f t="shared" si="14"/>
        <v>0</v>
      </c>
      <c r="BC38" s="158"/>
      <c r="BD38" s="470"/>
      <c r="BE38" s="16" t="s">
        <v>27</v>
      </c>
      <c r="BF38" s="133">
        <v>5</v>
      </c>
      <c r="BG38" s="25">
        <f>AC35+AD35</f>
        <v>0</v>
      </c>
      <c r="BH38" s="126">
        <f>BF38*BG38</f>
        <v>0</v>
      </c>
      <c r="BI38" s="158" t="str">
        <f>IF((BG38+BH38)&gt;1,"●","")</f>
        <v/>
      </c>
    </row>
    <row r="39" spans="2:61" ht="12" customHeight="1" thickBot="1" x14ac:dyDescent="0.25">
      <c r="B39" s="334"/>
      <c r="C39" s="68" t="s">
        <v>13</v>
      </c>
      <c r="D39" s="69" t="s">
        <v>127</v>
      </c>
      <c r="E39" s="201">
        <v>1100</v>
      </c>
      <c r="F39" s="202">
        <v>7414</v>
      </c>
      <c r="G39" s="231"/>
      <c r="H39" s="232"/>
      <c r="I39" s="122">
        <f>E39*G39</f>
        <v>0</v>
      </c>
      <c r="J39" s="123">
        <v>10</v>
      </c>
      <c r="K39" s="205" t="s">
        <v>159</v>
      </c>
      <c r="L39" s="4"/>
      <c r="M39" s="4"/>
      <c r="N39" s="6"/>
      <c r="O39" s="5"/>
      <c r="P39" s="7"/>
      <c r="Q39" s="5"/>
      <c r="R39" s="33" t="s">
        <v>16</v>
      </c>
      <c r="S39" s="34" t="s">
        <v>41</v>
      </c>
      <c r="T39" s="122"/>
      <c r="U39" s="123"/>
      <c r="V39" s="362"/>
      <c r="W39" s="340"/>
      <c r="X39" s="341"/>
      <c r="Y39" s="128" t="s">
        <v>27</v>
      </c>
      <c r="Z39" s="152" t="s">
        <v>120</v>
      </c>
      <c r="AA39" s="130">
        <v>1210</v>
      </c>
      <c r="AB39" s="11">
        <v>7398</v>
      </c>
      <c r="AC39" s="25"/>
      <c r="AD39" s="26"/>
      <c r="AE39" s="122">
        <f t="shared" si="12"/>
        <v>0</v>
      </c>
      <c r="AF39" s="192">
        <v>3</v>
      </c>
      <c r="AG39" s="24"/>
      <c r="AN39" s="1" t="s">
        <v>148</v>
      </c>
      <c r="AR39" s="477"/>
      <c r="AS39" s="14" t="s">
        <v>35</v>
      </c>
      <c r="AT39" s="164">
        <v>11</v>
      </c>
      <c r="AU39" s="27">
        <f t="shared" si="10"/>
        <v>0</v>
      </c>
      <c r="AV39" s="126">
        <f>AT39*AU39</f>
        <v>0</v>
      </c>
      <c r="AW39" s="158" t="str">
        <f t="shared" si="16"/>
        <v/>
      </c>
      <c r="AX39" s="365"/>
      <c r="AY39" s="16"/>
      <c r="AZ39" s="166"/>
      <c r="BA39" s="25"/>
      <c r="BB39" s="126"/>
      <c r="BC39" s="158"/>
      <c r="BD39" s="471"/>
      <c r="BE39" s="167" t="s">
        <v>28</v>
      </c>
      <c r="BF39" s="144">
        <v>5</v>
      </c>
      <c r="BG39" s="27">
        <f>AC36+AD36</f>
        <v>0</v>
      </c>
      <c r="BH39" s="193">
        <f>BF39*BG39</f>
        <v>0</v>
      </c>
      <c r="BI39" s="158" t="str">
        <f>IF((BG39+BH39)&gt;1,"●","")</f>
        <v/>
      </c>
    </row>
    <row r="40" spans="2:61" ht="12" customHeight="1" thickBot="1" x14ac:dyDescent="0.25">
      <c r="B40" s="206"/>
      <c r="C40" s="207"/>
      <c r="D40" s="208"/>
      <c r="E40" s="208"/>
      <c r="F40" s="209"/>
      <c r="G40" s="100" t="s">
        <v>16</v>
      </c>
      <c r="H40" s="35" t="s">
        <v>41</v>
      </c>
      <c r="I40" s="122"/>
      <c r="J40" s="123"/>
      <c r="K40" s="344" t="s">
        <v>172</v>
      </c>
      <c r="L40" s="345"/>
      <c r="M40" s="346"/>
      <c r="N40" s="15" t="s">
        <v>36</v>
      </c>
      <c r="O40" s="210" t="s">
        <v>158</v>
      </c>
      <c r="P40" s="155">
        <v>990</v>
      </c>
      <c r="Q40" s="10">
        <v>7457</v>
      </c>
      <c r="R40" s="125"/>
      <c r="S40" s="126"/>
      <c r="T40" s="122">
        <f>P40*R40</f>
        <v>0</v>
      </c>
      <c r="U40" s="150">
        <v>1</v>
      </c>
      <c r="V40" s="363"/>
      <c r="W40" s="342"/>
      <c r="X40" s="343"/>
      <c r="Y40" s="138" t="s">
        <v>28</v>
      </c>
      <c r="Z40" s="168" t="s">
        <v>120</v>
      </c>
      <c r="AA40" s="140">
        <v>1210</v>
      </c>
      <c r="AB40" s="141">
        <v>7399</v>
      </c>
      <c r="AC40" s="27"/>
      <c r="AD40" s="28"/>
      <c r="AE40" s="122">
        <f t="shared" si="12"/>
        <v>0</v>
      </c>
      <c r="AF40" s="192">
        <v>4</v>
      </c>
      <c r="AG40" s="24"/>
      <c r="AN40" s="1">
        <f>AC42</f>
        <v>0</v>
      </c>
      <c r="AO40" s="1">
        <f>AD42</f>
        <v>0</v>
      </c>
      <c r="AP40" s="1" t="str">
        <f>IF(AN40&lt;AO40*10,"■","ＯＫ")</f>
        <v>ＯＫ</v>
      </c>
      <c r="AR40" s="4"/>
      <c r="AS40" s="6"/>
      <c r="AT40" s="43"/>
      <c r="AU40" s="100" t="s">
        <v>74</v>
      </c>
      <c r="AV40" s="126"/>
      <c r="AX40" s="366"/>
      <c r="AY40" s="167"/>
      <c r="AZ40" s="164"/>
      <c r="BA40" s="27"/>
      <c r="BB40" s="126"/>
      <c r="BC40" s="158"/>
    </row>
    <row r="41" spans="2:61" ht="12" customHeight="1" thickBot="1" x14ac:dyDescent="0.25">
      <c r="B41" s="281" t="s">
        <v>58</v>
      </c>
      <c r="C41" s="190" t="s">
        <v>8</v>
      </c>
      <c r="D41" s="212" t="s">
        <v>213</v>
      </c>
      <c r="E41" s="119">
        <v>825</v>
      </c>
      <c r="F41" s="10">
        <v>7415</v>
      </c>
      <c r="G41" s="125"/>
      <c r="H41" s="126"/>
      <c r="I41" s="122">
        <f t="shared" si="6"/>
        <v>0</v>
      </c>
      <c r="J41" s="123">
        <v>5</v>
      </c>
      <c r="K41" s="347"/>
      <c r="L41" s="348"/>
      <c r="M41" s="349"/>
      <c r="N41" s="16" t="s">
        <v>37</v>
      </c>
      <c r="O41" s="213" t="s">
        <v>158</v>
      </c>
      <c r="P41" s="163">
        <v>990</v>
      </c>
      <c r="Q41" s="11">
        <v>7458</v>
      </c>
      <c r="R41" s="25"/>
      <c r="S41" s="26"/>
      <c r="T41" s="122">
        <f t="shared" ref="T41:T50" si="17">P41*R41</f>
        <v>0</v>
      </c>
      <c r="U41" s="123">
        <v>2</v>
      </c>
      <c r="V41" s="185"/>
      <c r="W41" s="185"/>
      <c r="X41" s="185"/>
      <c r="Y41" s="185"/>
      <c r="Z41" s="185"/>
      <c r="AA41" s="186"/>
      <c r="AB41" s="185"/>
      <c r="AC41" s="70" t="s">
        <v>16</v>
      </c>
      <c r="AD41" s="56" t="s">
        <v>41</v>
      </c>
      <c r="AE41" s="214"/>
      <c r="AF41" s="192"/>
      <c r="AG41" s="24"/>
      <c r="AR41" s="281" t="s">
        <v>58</v>
      </c>
      <c r="AS41" s="15" t="s">
        <v>8</v>
      </c>
      <c r="AT41" s="157">
        <v>7</v>
      </c>
      <c r="AU41" s="125">
        <f t="shared" ref="AU41:AU46" si="18">G41+H41</f>
        <v>0</v>
      </c>
      <c r="AV41" s="126">
        <f t="shared" ref="AV41:AV46" si="19">AT41*AU41</f>
        <v>0</v>
      </c>
      <c r="AW41" s="215"/>
      <c r="AX41" s="4"/>
      <c r="AY41" s="6"/>
      <c r="AZ41" s="211"/>
      <c r="BA41" s="33" t="s">
        <v>74</v>
      </c>
      <c r="BB41" s="126"/>
      <c r="BC41" s="158" t="str">
        <f>IF((BA42+BB42)&gt;1,"●","")</f>
        <v/>
      </c>
      <c r="BD41" s="469" t="s">
        <v>118</v>
      </c>
      <c r="BE41" s="15" t="s">
        <v>23</v>
      </c>
      <c r="BF41" s="124">
        <v>7</v>
      </c>
      <c r="BG41" s="125">
        <f>AC37+AD37</f>
        <v>0</v>
      </c>
      <c r="BH41" s="126">
        <f>BF41*BG41</f>
        <v>0</v>
      </c>
      <c r="BI41" s="158" t="str">
        <f>IF((BG41+BH41)&gt;1,"●","")</f>
        <v/>
      </c>
    </row>
    <row r="42" spans="2:61" ht="12" customHeight="1" thickBot="1" x14ac:dyDescent="0.25">
      <c r="B42" s="282"/>
      <c r="C42" s="128" t="s">
        <v>9</v>
      </c>
      <c r="D42" s="129" t="s">
        <v>213</v>
      </c>
      <c r="E42" s="130">
        <v>825</v>
      </c>
      <c r="F42" s="11">
        <v>7416</v>
      </c>
      <c r="G42" s="25"/>
      <c r="H42" s="26"/>
      <c r="I42" s="122">
        <f t="shared" si="6"/>
        <v>0</v>
      </c>
      <c r="J42" s="123">
        <v>6</v>
      </c>
      <c r="K42" s="347"/>
      <c r="L42" s="348"/>
      <c r="M42" s="349"/>
      <c r="N42" s="16" t="s">
        <v>5</v>
      </c>
      <c r="O42" s="213" t="s">
        <v>158</v>
      </c>
      <c r="P42" s="163">
        <v>880</v>
      </c>
      <c r="Q42" s="11">
        <v>7459</v>
      </c>
      <c r="R42" s="25"/>
      <c r="S42" s="26"/>
      <c r="T42" s="122">
        <f t="shared" si="17"/>
        <v>0</v>
      </c>
      <c r="U42" s="123" t="s">
        <v>188</v>
      </c>
      <c r="V42" s="307" t="s">
        <v>150</v>
      </c>
      <c r="W42" s="308"/>
      <c r="X42" s="313" t="s">
        <v>160</v>
      </c>
      <c r="Y42" s="314"/>
      <c r="Z42" s="315"/>
      <c r="AA42" s="140">
        <v>770</v>
      </c>
      <c r="AB42" s="141">
        <v>7468</v>
      </c>
      <c r="AC42" s="216"/>
      <c r="AD42" s="217"/>
      <c r="AE42" s="122">
        <f>AA42*AC42</f>
        <v>0</v>
      </c>
      <c r="AF42" s="192"/>
      <c r="AG42" s="24"/>
      <c r="AN42" s="1" t="s">
        <v>214</v>
      </c>
      <c r="AR42" s="282"/>
      <c r="AS42" s="128" t="s">
        <v>9</v>
      </c>
      <c r="AT42" s="166">
        <v>7</v>
      </c>
      <c r="AU42" s="25">
        <f t="shared" si="18"/>
        <v>0</v>
      </c>
      <c r="AV42" s="126">
        <f t="shared" si="19"/>
        <v>0</v>
      </c>
      <c r="AW42" s="218"/>
      <c r="AX42" s="472" t="s">
        <v>61</v>
      </c>
      <c r="AY42" s="15" t="s">
        <v>36</v>
      </c>
      <c r="AZ42" s="157">
        <v>8</v>
      </c>
      <c r="BA42" s="125">
        <f t="shared" ref="BA42:BA52" si="20">R40+S40</f>
        <v>0</v>
      </c>
      <c r="BB42" s="126">
        <f t="shared" ref="BB42:BB52" si="21">AZ42*BA42</f>
        <v>0</v>
      </c>
      <c r="BC42" s="158" t="str">
        <f t="shared" ref="BC42:BC50" si="22">IF((BA43+BB43)&gt;1,"●","")</f>
        <v/>
      </c>
      <c r="BD42" s="470"/>
      <c r="BE42" s="16" t="s">
        <v>25</v>
      </c>
      <c r="BF42" s="133">
        <v>14</v>
      </c>
      <c r="BG42" s="25">
        <f>AC38+AD38</f>
        <v>0</v>
      </c>
      <c r="BH42" s="126">
        <f>BF42*BG42</f>
        <v>0</v>
      </c>
      <c r="BI42" s="158" t="str">
        <f>IF((BG42+BH42)&gt;1,"●","")</f>
        <v/>
      </c>
    </row>
    <row r="43" spans="2:61" ht="12" customHeight="1" thickBot="1" x14ac:dyDescent="0.25">
      <c r="B43" s="282"/>
      <c r="C43" s="128" t="s">
        <v>29</v>
      </c>
      <c r="D43" s="129" t="s">
        <v>213</v>
      </c>
      <c r="E43" s="130">
        <v>825</v>
      </c>
      <c r="F43" s="11">
        <v>7417</v>
      </c>
      <c r="G43" s="25"/>
      <c r="H43" s="26"/>
      <c r="I43" s="122">
        <f t="shared" si="6"/>
        <v>0</v>
      </c>
      <c r="J43" s="123">
        <v>7</v>
      </c>
      <c r="K43" s="347"/>
      <c r="L43" s="348"/>
      <c r="M43" s="349"/>
      <c r="N43" s="16" t="s">
        <v>6</v>
      </c>
      <c r="O43" s="213" t="s">
        <v>158</v>
      </c>
      <c r="P43" s="163">
        <v>880</v>
      </c>
      <c r="Q43" s="11">
        <v>7460</v>
      </c>
      <c r="R43" s="25"/>
      <c r="S43" s="26"/>
      <c r="T43" s="122">
        <f t="shared" si="17"/>
        <v>0</v>
      </c>
      <c r="U43" s="123">
        <v>3</v>
      </c>
      <c r="V43" s="309"/>
      <c r="W43" s="310"/>
      <c r="X43" s="316" t="s">
        <v>215</v>
      </c>
      <c r="Y43" s="317"/>
      <c r="Z43" s="318"/>
      <c r="AA43" s="219">
        <v>1100</v>
      </c>
      <c r="AB43" s="202">
        <v>7370</v>
      </c>
      <c r="AC43" s="220"/>
      <c r="AD43" s="221"/>
      <c r="AE43" s="122">
        <f>AA43*AC43</f>
        <v>0</v>
      </c>
      <c r="AF43" s="192"/>
      <c r="AG43" s="24"/>
      <c r="AN43" s="1">
        <f>AC43</f>
        <v>0</v>
      </c>
      <c r="AO43" s="1">
        <f>AD43</f>
        <v>0</v>
      </c>
      <c r="AP43" s="1" t="str">
        <f>IF(AN43&lt;AO43*10,"■","ＯＫ")</f>
        <v>ＯＫ</v>
      </c>
      <c r="AR43" s="282"/>
      <c r="AS43" s="128" t="s">
        <v>29</v>
      </c>
      <c r="AT43" s="166">
        <v>7</v>
      </c>
      <c r="AU43" s="25">
        <f t="shared" si="18"/>
        <v>0</v>
      </c>
      <c r="AV43" s="126">
        <f t="shared" si="19"/>
        <v>0</v>
      </c>
      <c r="AW43" s="218"/>
      <c r="AX43" s="473"/>
      <c r="AY43" s="16" t="s">
        <v>37</v>
      </c>
      <c r="AZ43" s="166">
        <v>9</v>
      </c>
      <c r="BA43" s="25">
        <f t="shared" si="20"/>
        <v>0</v>
      </c>
      <c r="BB43" s="126">
        <f t="shared" si="21"/>
        <v>0</v>
      </c>
      <c r="BC43" s="158" t="str">
        <f t="shared" si="22"/>
        <v/>
      </c>
      <c r="BD43" s="470"/>
      <c r="BE43" s="16" t="s">
        <v>27</v>
      </c>
      <c r="BF43" s="133">
        <v>14</v>
      </c>
      <c r="BG43" s="25">
        <f>AC39+AD39</f>
        <v>0</v>
      </c>
      <c r="BH43" s="126">
        <f>BF43*BG43</f>
        <v>0</v>
      </c>
      <c r="BI43" s="158" t="str">
        <f>IF((BG43+BH43)&gt;1,"●","")</f>
        <v/>
      </c>
    </row>
    <row r="44" spans="2:61" ht="12" customHeight="1" thickBot="1" x14ac:dyDescent="0.25">
      <c r="B44" s="282"/>
      <c r="C44" s="222" t="s">
        <v>30</v>
      </c>
      <c r="D44" s="223" t="s">
        <v>213</v>
      </c>
      <c r="E44" s="130">
        <v>825</v>
      </c>
      <c r="F44" s="11">
        <v>7418</v>
      </c>
      <c r="G44" s="25"/>
      <c r="H44" s="26"/>
      <c r="I44" s="122">
        <f t="shared" si="6"/>
        <v>0</v>
      </c>
      <c r="J44" s="123">
        <v>8</v>
      </c>
      <c r="K44" s="347"/>
      <c r="L44" s="348"/>
      <c r="M44" s="349"/>
      <c r="N44" s="16" t="s">
        <v>7</v>
      </c>
      <c r="O44" s="213" t="s">
        <v>158</v>
      </c>
      <c r="P44" s="163">
        <v>880</v>
      </c>
      <c r="Q44" s="11">
        <v>7461</v>
      </c>
      <c r="R44" s="25"/>
      <c r="S44" s="26"/>
      <c r="T44" s="122">
        <f t="shared" si="17"/>
        <v>0</v>
      </c>
      <c r="U44" s="123">
        <v>4</v>
      </c>
      <c r="V44" s="309"/>
      <c r="W44" s="310"/>
      <c r="X44" s="316" t="s">
        <v>56</v>
      </c>
      <c r="Y44" s="317"/>
      <c r="Z44" s="318"/>
      <c r="AA44" s="219">
        <v>2090</v>
      </c>
      <c r="AB44" s="202">
        <v>7188</v>
      </c>
      <c r="AC44" s="220"/>
      <c r="AD44" s="221"/>
      <c r="AE44" s="122">
        <f t="shared" ref="AE44" si="23">AA44*AC44</f>
        <v>0</v>
      </c>
      <c r="AF44" s="192"/>
      <c r="AG44" s="270" t="s">
        <v>149</v>
      </c>
      <c r="AN44" s="1" t="s">
        <v>216</v>
      </c>
      <c r="AR44" s="282"/>
      <c r="AS44" s="222" t="s">
        <v>30</v>
      </c>
      <c r="AT44" s="166">
        <v>8</v>
      </c>
      <c r="AU44" s="25">
        <f t="shared" si="18"/>
        <v>0</v>
      </c>
      <c r="AV44" s="126">
        <f t="shared" si="19"/>
        <v>0</v>
      </c>
      <c r="AW44" s="218"/>
      <c r="AX44" s="473"/>
      <c r="AY44" s="16" t="s">
        <v>5</v>
      </c>
      <c r="AZ44" s="166">
        <v>8</v>
      </c>
      <c r="BA44" s="25">
        <f t="shared" si="20"/>
        <v>0</v>
      </c>
      <c r="BB44" s="126">
        <f t="shared" si="21"/>
        <v>0</v>
      </c>
      <c r="BC44" s="158" t="str">
        <f t="shared" si="22"/>
        <v/>
      </c>
      <c r="BD44" s="471"/>
      <c r="BE44" s="167" t="s">
        <v>28</v>
      </c>
      <c r="BF44" s="144">
        <v>17</v>
      </c>
      <c r="BG44" s="27">
        <f>AC40+AD40</f>
        <v>0</v>
      </c>
      <c r="BH44" s="193">
        <f>BF44*BG44</f>
        <v>0</v>
      </c>
      <c r="BI44" s="158" t="str">
        <f>IF((BG44+BH44)&gt;1,"●","")</f>
        <v/>
      </c>
    </row>
    <row r="45" spans="2:61" ht="12" customHeight="1" thickBot="1" x14ac:dyDescent="0.25">
      <c r="B45" s="282"/>
      <c r="C45" s="224" t="s">
        <v>31</v>
      </c>
      <c r="D45" s="225" t="s">
        <v>213</v>
      </c>
      <c r="E45" s="130">
        <v>825</v>
      </c>
      <c r="F45" s="11">
        <v>7419</v>
      </c>
      <c r="G45" s="25"/>
      <c r="H45" s="26"/>
      <c r="I45" s="122">
        <f t="shared" si="6"/>
        <v>0</v>
      </c>
      <c r="J45" s="123">
        <v>9</v>
      </c>
      <c r="K45" s="347"/>
      <c r="L45" s="348"/>
      <c r="M45" s="349"/>
      <c r="N45" s="16" t="s">
        <v>8</v>
      </c>
      <c r="O45" s="213" t="s">
        <v>158</v>
      </c>
      <c r="P45" s="163">
        <v>770</v>
      </c>
      <c r="Q45" s="11">
        <v>7462</v>
      </c>
      <c r="R45" s="25"/>
      <c r="S45" s="26"/>
      <c r="T45" s="122">
        <f t="shared" si="17"/>
        <v>0</v>
      </c>
      <c r="U45" s="123">
        <v>5</v>
      </c>
      <c r="V45" s="309"/>
      <c r="W45" s="310"/>
      <c r="X45" s="316" t="s">
        <v>70</v>
      </c>
      <c r="Y45" s="317"/>
      <c r="Z45" s="318"/>
      <c r="AA45" s="219">
        <v>1320</v>
      </c>
      <c r="AB45" s="202">
        <v>7352</v>
      </c>
      <c r="AC45" s="226"/>
      <c r="AD45" s="227"/>
      <c r="AE45" s="122">
        <f>AA45*AC45</f>
        <v>0</v>
      </c>
      <c r="AF45" s="192"/>
      <c r="AG45" s="24"/>
      <c r="AN45" s="1">
        <f>AC44</f>
        <v>0</v>
      </c>
      <c r="AO45" s="1">
        <f>AD44</f>
        <v>0</v>
      </c>
      <c r="AP45" s="1" t="str">
        <f>IF(AN45&lt;AO45*10,"■","ＯＫ")</f>
        <v>ＯＫ</v>
      </c>
      <c r="AR45" s="282"/>
      <c r="AS45" s="224" t="s">
        <v>31</v>
      </c>
      <c r="AT45" s="166">
        <v>7</v>
      </c>
      <c r="AU45" s="25">
        <f t="shared" si="18"/>
        <v>0</v>
      </c>
      <c r="AV45" s="126">
        <f t="shared" si="19"/>
        <v>0</v>
      </c>
      <c r="AW45" s="218"/>
      <c r="AX45" s="473"/>
      <c r="AY45" s="16" t="s">
        <v>6</v>
      </c>
      <c r="AZ45" s="166">
        <v>8</v>
      </c>
      <c r="BA45" s="25">
        <f t="shared" si="20"/>
        <v>0</v>
      </c>
      <c r="BB45" s="126">
        <f t="shared" si="21"/>
        <v>0</v>
      </c>
      <c r="BC45" s="158" t="str">
        <f t="shared" si="22"/>
        <v/>
      </c>
      <c r="BI45" s="1"/>
    </row>
    <row r="46" spans="2:61" ht="12" customHeight="1" thickBot="1" x14ac:dyDescent="0.25">
      <c r="B46" s="283"/>
      <c r="C46" s="228" t="s">
        <v>32</v>
      </c>
      <c r="D46" s="229" t="s">
        <v>213</v>
      </c>
      <c r="E46" s="140">
        <v>825</v>
      </c>
      <c r="F46" s="141">
        <v>7420</v>
      </c>
      <c r="G46" s="27"/>
      <c r="H46" s="271"/>
      <c r="I46" s="122">
        <f t="shared" si="6"/>
        <v>0</v>
      </c>
      <c r="J46" s="123">
        <v>10</v>
      </c>
      <c r="K46" s="347"/>
      <c r="L46" s="348"/>
      <c r="M46" s="349"/>
      <c r="N46" s="16" t="s">
        <v>9</v>
      </c>
      <c r="O46" s="213" t="s">
        <v>158</v>
      </c>
      <c r="P46" s="163">
        <v>770</v>
      </c>
      <c r="Q46" s="11">
        <v>7463</v>
      </c>
      <c r="R46" s="25"/>
      <c r="S46" s="26"/>
      <c r="T46" s="122">
        <f t="shared" si="17"/>
        <v>0</v>
      </c>
      <c r="U46" s="123">
        <v>6</v>
      </c>
      <c r="V46" s="311"/>
      <c r="W46" s="312"/>
      <c r="X46" s="319" t="s">
        <v>174</v>
      </c>
      <c r="Y46" s="320"/>
      <c r="Z46" s="321"/>
      <c r="AA46" s="219">
        <v>1650</v>
      </c>
      <c r="AB46" s="202">
        <v>7485</v>
      </c>
      <c r="AC46" s="231"/>
      <c r="AD46" s="232"/>
      <c r="AE46" s="122">
        <f>AA46*AC46</f>
        <v>0</v>
      </c>
      <c r="AF46" s="239"/>
      <c r="AG46" s="24"/>
      <c r="AN46" s="1" t="s">
        <v>217</v>
      </c>
      <c r="AR46" s="283"/>
      <c r="AS46" s="228" t="s">
        <v>32</v>
      </c>
      <c r="AT46" s="164">
        <v>7</v>
      </c>
      <c r="AU46" s="27">
        <f t="shared" si="18"/>
        <v>0</v>
      </c>
      <c r="AV46" s="126">
        <f t="shared" si="19"/>
        <v>0</v>
      </c>
      <c r="AW46" s="218"/>
      <c r="AX46" s="473"/>
      <c r="AY46" s="16" t="s">
        <v>7</v>
      </c>
      <c r="AZ46" s="166">
        <v>8</v>
      </c>
      <c r="BA46" s="25">
        <f t="shared" si="20"/>
        <v>0</v>
      </c>
      <c r="BB46" s="126">
        <f t="shared" si="21"/>
        <v>0</v>
      </c>
      <c r="BC46" s="158" t="str">
        <f t="shared" si="22"/>
        <v/>
      </c>
      <c r="BD46" s="77" t="s">
        <v>148</v>
      </c>
      <c r="BE46" s="75"/>
      <c r="BF46" s="144">
        <v>7</v>
      </c>
      <c r="BG46" s="233">
        <f>AC42+AD42</f>
        <v>0</v>
      </c>
      <c r="BH46" s="193">
        <f>BF46*BG46</f>
        <v>0</v>
      </c>
      <c r="BI46" s="1"/>
    </row>
    <row r="47" spans="2:61" ht="12" customHeight="1" thickBot="1" x14ac:dyDescent="0.25">
      <c r="G47" s="33" t="s">
        <v>16</v>
      </c>
      <c r="H47" s="34" t="s">
        <v>41</v>
      </c>
      <c r="I47" s="122"/>
      <c r="J47" s="123"/>
      <c r="K47" s="347"/>
      <c r="L47" s="348"/>
      <c r="M47" s="349"/>
      <c r="N47" s="16" t="s">
        <v>10</v>
      </c>
      <c r="O47" s="213" t="s">
        <v>158</v>
      </c>
      <c r="P47" s="163">
        <v>770</v>
      </c>
      <c r="Q47" s="11">
        <v>7464</v>
      </c>
      <c r="R47" s="25"/>
      <c r="S47" s="26"/>
      <c r="T47" s="122">
        <f t="shared" si="17"/>
        <v>0</v>
      </c>
      <c r="U47" s="123">
        <v>7</v>
      </c>
      <c r="AF47" s="192"/>
      <c r="AG47" s="24"/>
      <c r="AN47" s="1">
        <f>AC45</f>
        <v>0</v>
      </c>
      <c r="AO47" s="1">
        <f>AD45</f>
        <v>0</v>
      </c>
      <c r="AP47" s="1" t="str">
        <f>IF(AN47&lt;AO47*10,"■","ＯＫ")</f>
        <v>ＯＫ</v>
      </c>
      <c r="AU47" s="100" t="s">
        <v>74</v>
      </c>
      <c r="AV47" s="126"/>
      <c r="AW47" s="215"/>
      <c r="AX47" s="473"/>
      <c r="AY47" s="16" t="s">
        <v>8</v>
      </c>
      <c r="AZ47" s="166">
        <v>8</v>
      </c>
      <c r="BA47" s="25">
        <f t="shared" si="20"/>
        <v>0</v>
      </c>
      <c r="BB47" s="126">
        <f t="shared" si="21"/>
        <v>0</v>
      </c>
      <c r="BC47" s="158" t="str">
        <f t="shared" si="22"/>
        <v/>
      </c>
      <c r="BI47" s="1"/>
    </row>
    <row r="48" spans="2:61" ht="12" customHeight="1" thickBot="1" x14ac:dyDescent="0.25">
      <c r="B48" s="294" t="s">
        <v>179</v>
      </c>
      <c r="C48" s="15" t="s">
        <v>23</v>
      </c>
      <c r="D48" s="148" t="s">
        <v>38</v>
      </c>
      <c r="E48" s="119">
        <v>1100</v>
      </c>
      <c r="F48" s="10">
        <v>7498</v>
      </c>
      <c r="G48" s="125"/>
      <c r="H48" s="126"/>
      <c r="I48" s="122">
        <f>E48*G48</f>
        <v>0</v>
      </c>
      <c r="J48" s="123">
        <v>2</v>
      </c>
      <c r="K48" s="347"/>
      <c r="L48" s="348"/>
      <c r="M48" s="349"/>
      <c r="N48" s="16" t="s">
        <v>11</v>
      </c>
      <c r="O48" s="213" t="s">
        <v>158</v>
      </c>
      <c r="P48" s="163">
        <v>770</v>
      </c>
      <c r="Q48" s="11">
        <v>7465</v>
      </c>
      <c r="R48" s="25"/>
      <c r="S48" s="26"/>
      <c r="T48" s="122">
        <f t="shared" si="17"/>
        <v>0</v>
      </c>
      <c r="U48" s="123">
        <v>8</v>
      </c>
      <c r="W48" s="4"/>
      <c r="X48" s="511" t="s">
        <v>71</v>
      </c>
      <c r="Y48" s="104"/>
      <c r="Z48" s="514" t="s">
        <v>51</v>
      </c>
      <c r="AA48" s="302">
        <f>SUM(G20:G21,G23:G24,G26:G39,G41:G46,G48:G51,R20:R31,R33:R38,R40:R50,AC10:AC15,AC17:AC22,AC24:AC27,AC29:AC32,AC33:AC36,AC37:AC40,AC42:AC46)</f>
        <v>0</v>
      </c>
      <c r="AB48" s="290" t="s">
        <v>50</v>
      </c>
      <c r="AC48" s="302">
        <f>SUM(H20:H21,H23:H24,H26:H39,H41:H46,H48:H51,S20:S31,S33:S38,S40:S50,AD10:AD15,AD17:AD22,AD24:AD27,AD29:AD32,AD33:AD36,AD37:AD40,AD42:AD46)</f>
        <v>0</v>
      </c>
      <c r="AD48" s="279" t="s">
        <v>50</v>
      </c>
      <c r="AF48" s="192"/>
      <c r="AG48" s="24"/>
      <c r="AN48" s="1" t="s">
        <v>228</v>
      </c>
      <c r="AR48" s="281" t="s">
        <v>177</v>
      </c>
      <c r="AS48" s="15" t="s">
        <v>23</v>
      </c>
      <c r="AT48" s="157">
        <v>15</v>
      </c>
      <c r="AU48" s="125">
        <f>G48+H48</f>
        <v>0</v>
      </c>
      <c r="AV48" s="126">
        <f>AT48*AU48</f>
        <v>0</v>
      </c>
      <c r="AW48" s="158"/>
      <c r="AX48" s="473"/>
      <c r="AY48" s="16" t="s">
        <v>9</v>
      </c>
      <c r="AZ48" s="166">
        <v>8</v>
      </c>
      <c r="BA48" s="25">
        <f t="shared" si="20"/>
        <v>0</v>
      </c>
      <c r="BB48" s="126">
        <f t="shared" si="21"/>
        <v>0</v>
      </c>
      <c r="BC48" s="158" t="str">
        <f t="shared" si="22"/>
        <v/>
      </c>
      <c r="BE48" s="234" t="s">
        <v>92</v>
      </c>
      <c r="BF48" s="235">
        <v>11</v>
      </c>
      <c r="BG48" s="236">
        <f>AC43+AD43</f>
        <v>0</v>
      </c>
      <c r="BH48" s="126">
        <f>BF48*BG48</f>
        <v>0</v>
      </c>
      <c r="BI48" s="158" t="str">
        <f>IF((BG49+BH49)&gt;1,"●","")</f>
        <v/>
      </c>
    </row>
    <row r="49" spans="2:61" ht="12" customHeight="1" thickBot="1" x14ac:dyDescent="0.25">
      <c r="B49" s="295"/>
      <c r="C49" s="16" t="s">
        <v>40</v>
      </c>
      <c r="D49" s="152" t="s">
        <v>39</v>
      </c>
      <c r="E49" s="130">
        <v>1100</v>
      </c>
      <c r="F49" s="11">
        <v>7499</v>
      </c>
      <c r="G49" s="25"/>
      <c r="H49" s="26"/>
      <c r="I49" s="122">
        <f t="shared" ref="I49:I51" si="24">E49*G49</f>
        <v>0</v>
      </c>
      <c r="J49" s="123" t="s">
        <v>188</v>
      </c>
      <c r="K49" s="347"/>
      <c r="L49" s="348"/>
      <c r="M49" s="349"/>
      <c r="N49" s="16" t="s">
        <v>12</v>
      </c>
      <c r="O49" s="80" t="s">
        <v>158</v>
      </c>
      <c r="P49" s="163">
        <v>770</v>
      </c>
      <c r="Q49" s="11">
        <v>7466</v>
      </c>
      <c r="R49" s="25"/>
      <c r="S49" s="26"/>
      <c r="T49" s="122">
        <f t="shared" si="17"/>
        <v>0</v>
      </c>
      <c r="U49" s="123">
        <v>9</v>
      </c>
      <c r="V49" s="237"/>
      <c r="W49" s="237"/>
      <c r="X49" s="512"/>
      <c r="Y49" s="105"/>
      <c r="Z49" s="515"/>
      <c r="AA49" s="303"/>
      <c r="AB49" s="291"/>
      <c r="AC49" s="303"/>
      <c r="AD49" s="280"/>
      <c r="AE49" s="238"/>
      <c r="AF49" s="192"/>
      <c r="AG49" s="24"/>
      <c r="AN49" s="1">
        <f>AC46</f>
        <v>0</v>
      </c>
      <c r="AO49" s="1">
        <f>AD46</f>
        <v>0</v>
      </c>
      <c r="AP49" s="1" t="str">
        <f>IF(AN49&lt;AO49*10,"■","ＯＫ")</f>
        <v>ＯＫ</v>
      </c>
      <c r="AR49" s="282"/>
      <c r="AS49" s="16" t="s">
        <v>40</v>
      </c>
      <c r="AT49" s="166">
        <v>15</v>
      </c>
      <c r="AU49" s="25">
        <f>G49+H49</f>
        <v>0</v>
      </c>
      <c r="AV49" s="126">
        <f t="shared" ref="AV49:AV51" si="25">AT49*AU49</f>
        <v>0</v>
      </c>
      <c r="AW49" s="158"/>
      <c r="AX49" s="473"/>
      <c r="AY49" s="16" t="s">
        <v>10</v>
      </c>
      <c r="AZ49" s="166">
        <v>8</v>
      </c>
      <c r="BA49" s="25">
        <f t="shared" si="20"/>
        <v>0</v>
      </c>
      <c r="BB49" s="126">
        <f t="shared" si="21"/>
        <v>0</v>
      </c>
      <c r="BC49" s="158" t="str">
        <f t="shared" si="22"/>
        <v/>
      </c>
      <c r="BD49" s="79" t="s">
        <v>67</v>
      </c>
      <c r="BE49" s="234" t="s">
        <v>90</v>
      </c>
      <c r="BF49" s="235">
        <v>15</v>
      </c>
      <c r="BG49" s="236">
        <f>AC44+AD44</f>
        <v>0</v>
      </c>
      <c r="BH49" s="126">
        <f>BF49*BG49</f>
        <v>0</v>
      </c>
      <c r="BI49" s="158" t="str">
        <f>IF((BG50+BH50)&gt;1,"●","")</f>
        <v/>
      </c>
    </row>
    <row r="50" spans="2:61" ht="12" customHeight="1" thickBot="1" x14ac:dyDescent="0.25">
      <c r="B50" s="295"/>
      <c r="C50" s="16" t="s">
        <v>27</v>
      </c>
      <c r="D50" s="152" t="s">
        <v>38</v>
      </c>
      <c r="E50" s="130">
        <v>1100</v>
      </c>
      <c r="F50" s="11">
        <v>7500</v>
      </c>
      <c r="G50" s="25"/>
      <c r="H50" s="26"/>
      <c r="I50" s="122">
        <f t="shared" si="24"/>
        <v>0</v>
      </c>
      <c r="J50" s="123">
        <v>3</v>
      </c>
      <c r="K50" s="350"/>
      <c r="L50" s="351"/>
      <c r="M50" s="352"/>
      <c r="N50" s="167" t="s">
        <v>13</v>
      </c>
      <c r="O50" s="81" t="s">
        <v>158</v>
      </c>
      <c r="P50" s="159">
        <v>770</v>
      </c>
      <c r="Q50" s="20">
        <v>7467</v>
      </c>
      <c r="R50" s="27"/>
      <c r="S50" s="28"/>
      <c r="T50" s="122">
        <f t="shared" si="17"/>
        <v>0</v>
      </c>
      <c r="U50" s="123">
        <v>10</v>
      </c>
      <c r="V50" s="237"/>
      <c r="W50" s="237"/>
      <c r="X50" s="512"/>
      <c r="Y50" s="516" t="s">
        <v>121</v>
      </c>
      <c r="Z50" s="286">
        <f>I64+T64+AE64</f>
        <v>0</v>
      </c>
      <c r="AA50" s="287">
        <f>SUM(G22:G23,G25:G26,G28:G36,G38:G39,G43:G48,G54:G59,R23:R31,R39:R40,R35:R38,AC12:AC17,AC19:AC23,AC24:AC33,AC37:AC37,AC48)</f>
        <v>0</v>
      </c>
      <c r="AB50" s="290" t="s">
        <v>52</v>
      </c>
      <c r="AC50" s="292">
        <v>0</v>
      </c>
      <c r="AD50" s="279" t="s">
        <v>52</v>
      </c>
      <c r="AE50" s="238"/>
      <c r="AF50" s="239"/>
      <c r="AG50" s="24"/>
      <c r="AR50" s="282"/>
      <c r="AS50" s="16" t="s">
        <v>27</v>
      </c>
      <c r="AT50" s="166">
        <v>15</v>
      </c>
      <c r="AU50" s="25">
        <f>G50+H50</f>
        <v>0</v>
      </c>
      <c r="AV50" s="126">
        <f t="shared" si="25"/>
        <v>0</v>
      </c>
      <c r="AW50" s="158"/>
      <c r="AX50" s="473"/>
      <c r="AY50" s="16" t="s">
        <v>11</v>
      </c>
      <c r="AZ50" s="166">
        <v>8</v>
      </c>
      <c r="BA50" s="25">
        <f t="shared" si="20"/>
        <v>0</v>
      </c>
      <c r="BB50" s="126">
        <f t="shared" si="21"/>
        <v>0</v>
      </c>
      <c r="BC50" s="158" t="str">
        <f t="shared" si="22"/>
        <v/>
      </c>
      <c r="BD50" s="78"/>
      <c r="BE50" s="234" t="s">
        <v>91</v>
      </c>
      <c r="BF50" s="235">
        <v>8</v>
      </c>
      <c r="BG50" s="236">
        <f>AC45+AD45</f>
        <v>0</v>
      </c>
      <c r="BH50" s="193">
        <f>BF50*BG50</f>
        <v>0</v>
      </c>
      <c r="BI50" s="158" t="str">
        <f>IF((BG34+BH34)&gt;1,"●","")</f>
        <v/>
      </c>
    </row>
    <row r="51" spans="2:61" ht="12" customHeight="1" thickBot="1" x14ac:dyDescent="0.25">
      <c r="B51" s="296"/>
      <c r="C51" s="167" t="s">
        <v>28</v>
      </c>
      <c r="D51" s="168" t="s">
        <v>38</v>
      </c>
      <c r="E51" s="140">
        <v>1100</v>
      </c>
      <c r="F51" s="169">
        <v>7501</v>
      </c>
      <c r="G51" s="27"/>
      <c r="H51" s="28"/>
      <c r="I51" s="122">
        <f t="shared" si="24"/>
        <v>0</v>
      </c>
      <c r="J51" s="123">
        <v>4</v>
      </c>
      <c r="V51" s="237"/>
      <c r="W51" s="237"/>
      <c r="X51" s="513"/>
      <c r="Y51" s="517"/>
      <c r="Z51" s="288"/>
      <c r="AA51" s="289"/>
      <c r="AB51" s="291"/>
      <c r="AC51" s="293"/>
      <c r="AD51" s="280"/>
      <c r="AE51" s="238"/>
      <c r="AF51" s="239"/>
      <c r="AG51" s="3"/>
      <c r="AR51" s="282"/>
      <c r="AS51" s="240" t="s">
        <v>28</v>
      </c>
      <c r="AT51" s="166">
        <v>15</v>
      </c>
      <c r="AU51" s="25">
        <f>G51+H51</f>
        <v>0</v>
      </c>
      <c r="AV51" s="126">
        <f t="shared" si="25"/>
        <v>0</v>
      </c>
      <c r="AX51" s="473"/>
      <c r="AY51" s="16" t="s">
        <v>12</v>
      </c>
      <c r="AZ51" s="166">
        <v>7</v>
      </c>
      <c r="BA51" s="25">
        <f t="shared" si="20"/>
        <v>0</v>
      </c>
      <c r="BB51" s="126">
        <f t="shared" si="21"/>
        <v>0</v>
      </c>
      <c r="BC51" s="158" t="str">
        <f>IF((BA52+BB52)&gt;1,"●","")</f>
        <v/>
      </c>
      <c r="BE51" s="234" t="s">
        <v>173</v>
      </c>
      <c r="BF51" s="235">
        <v>8</v>
      </c>
      <c r="BG51" s="236">
        <f>AC46+AD46</f>
        <v>0</v>
      </c>
      <c r="BH51" s="193">
        <f>BF51*BG51</f>
        <v>0</v>
      </c>
      <c r="BI51" s="158"/>
    </row>
    <row r="52" spans="2:61" ht="6" customHeight="1" thickBot="1" x14ac:dyDescent="0.25">
      <c r="B52" s="205"/>
      <c r="C52" s="241"/>
      <c r="D52" s="147"/>
      <c r="E52" s="242"/>
      <c r="F52" s="243"/>
      <c r="G52" s="244"/>
      <c r="H52" s="244"/>
      <c r="I52" s="122"/>
      <c r="J52" s="123"/>
      <c r="V52" s="237"/>
      <c r="W52" s="237"/>
      <c r="X52" s="245"/>
      <c r="Y52" s="246"/>
      <c r="Z52" s="247"/>
      <c r="AA52" s="247"/>
      <c r="AB52" s="248"/>
      <c r="AC52" s="249"/>
      <c r="AD52" s="214"/>
      <c r="AE52" s="238"/>
      <c r="AF52" s="239"/>
      <c r="AG52" s="3"/>
      <c r="AR52" s="282"/>
      <c r="AS52" s="250"/>
      <c r="AT52" s="166"/>
      <c r="AU52" s="25"/>
      <c r="AV52" s="126"/>
      <c r="AW52" s="158"/>
      <c r="AX52" s="474"/>
      <c r="AY52" s="167" t="s">
        <v>13</v>
      </c>
      <c r="AZ52" s="164">
        <v>10</v>
      </c>
      <c r="BA52" s="27">
        <f t="shared" si="20"/>
        <v>0</v>
      </c>
      <c r="BB52" s="126">
        <f t="shared" si="21"/>
        <v>0</v>
      </c>
      <c r="BI52" s="158"/>
    </row>
    <row r="53" spans="2:61" ht="4.5" customHeight="1" thickBot="1" x14ac:dyDescent="0.25">
      <c r="B53" s="255"/>
      <c r="C53" s="241"/>
      <c r="D53" s="147"/>
      <c r="E53" s="242"/>
      <c r="F53" s="243"/>
      <c r="G53" s="244"/>
      <c r="H53" s="256"/>
      <c r="I53" s="122"/>
      <c r="J53" s="123"/>
      <c r="T53" s="122"/>
      <c r="U53" s="272"/>
      <c r="V53" s="237"/>
      <c r="W53" s="237"/>
      <c r="X53" s="245"/>
      <c r="Y53" s="246"/>
      <c r="Z53" s="247"/>
      <c r="AA53" s="247"/>
      <c r="AB53" s="248"/>
      <c r="AC53" s="249"/>
      <c r="AD53" s="214"/>
      <c r="AE53" s="238"/>
      <c r="AF53" s="239"/>
      <c r="AG53" s="3"/>
      <c r="AR53" s="283"/>
      <c r="AS53" s="257"/>
      <c r="AT53" s="164"/>
      <c r="AU53" s="27"/>
      <c r="AV53" s="193"/>
      <c r="AW53" s="158"/>
      <c r="AY53" s="251"/>
      <c r="AZ53" s="252"/>
      <c r="BA53" s="253"/>
      <c r="BB53" s="254"/>
      <c r="BI53" s="158"/>
    </row>
    <row r="54" spans="2:61" ht="4.5" customHeight="1" x14ac:dyDescent="0.2">
      <c r="B54" s="255"/>
      <c r="C54" s="5"/>
      <c r="D54" s="5"/>
      <c r="E54" s="258"/>
      <c r="F54" s="243"/>
      <c r="G54" s="259"/>
      <c r="H54" s="259"/>
      <c r="I54" s="122"/>
      <c r="J54" s="123"/>
      <c r="T54" s="122"/>
      <c r="U54" s="123"/>
      <c r="V54" s="237"/>
      <c r="W54" s="237"/>
      <c r="X54" s="245"/>
      <c r="Y54" s="246"/>
      <c r="Z54" s="247"/>
      <c r="AA54" s="247"/>
      <c r="AB54" s="248"/>
      <c r="AC54" s="249"/>
      <c r="AD54" s="214"/>
      <c r="AE54" s="238"/>
      <c r="AF54" s="239"/>
      <c r="AG54" s="3"/>
      <c r="AW54" s="158"/>
      <c r="BI54" s="158"/>
    </row>
    <row r="55" spans="2:61" ht="12" customHeight="1" x14ac:dyDescent="0.2">
      <c r="B55" s="255"/>
      <c r="C55" s="5"/>
      <c r="D55" s="5"/>
      <c r="E55" s="258"/>
      <c r="F55" s="243"/>
      <c r="G55" s="259"/>
      <c r="H55" s="259"/>
      <c r="I55" s="122"/>
      <c r="J55" s="123"/>
      <c r="T55" s="122"/>
      <c r="U55" s="123"/>
      <c r="V55" s="237"/>
      <c r="W55" s="237"/>
      <c r="X55" s="245"/>
      <c r="Y55" s="246"/>
      <c r="Z55" s="247"/>
      <c r="AA55" s="274" t="s">
        <v>53</v>
      </c>
      <c r="AB55" s="275"/>
      <c r="AC55" s="275"/>
      <c r="AD55" s="276"/>
      <c r="AE55" s="238"/>
      <c r="AF55" s="239"/>
      <c r="AG55" s="3"/>
      <c r="AT55" s="1"/>
      <c r="AW55" s="158"/>
      <c r="BI55" s="158"/>
    </row>
    <row r="56" spans="2:61" ht="12" customHeight="1" x14ac:dyDescent="0.2">
      <c r="B56" s="255"/>
      <c r="C56" s="5"/>
      <c r="D56" s="5"/>
      <c r="E56" s="258"/>
      <c r="F56" s="243"/>
      <c r="G56" s="259"/>
      <c r="H56" s="259"/>
      <c r="I56" s="273"/>
      <c r="J56" s="468"/>
      <c r="K56" s="468"/>
      <c r="L56" s="468"/>
      <c r="M56" s="468"/>
      <c r="N56" s="468"/>
      <c r="O56" s="468"/>
      <c r="P56" s="468"/>
      <c r="Q56" s="468"/>
      <c r="R56" s="468"/>
      <c r="S56" s="468"/>
      <c r="T56" s="122"/>
      <c r="U56" s="123"/>
      <c r="V56" s="237"/>
      <c r="W56" s="237"/>
      <c r="AA56" s="91"/>
      <c r="AB56" s="94"/>
      <c r="AC56" s="92"/>
      <c r="AD56" s="93"/>
      <c r="AE56" s="238"/>
      <c r="AF56" s="239"/>
      <c r="AG56" s="3"/>
      <c r="AT56" s="1"/>
      <c r="AW56" s="158"/>
      <c r="BI56" s="158"/>
    </row>
    <row r="57" spans="2:61" ht="12" customHeight="1" x14ac:dyDescent="0.2">
      <c r="B57" s="255"/>
      <c r="C57" s="5"/>
      <c r="D57" s="5"/>
      <c r="E57" s="258"/>
      <c r="F57" s="243"/>
      <c r="G57" s="259"/>
      <c r="H57" s="259"/>
      <c r="I57" s="273"/>
      <c r="J57" s="468"/>
      <c r="K57" s="468"/>
      <c r="L57" s="468"/>
      <c r="M57" s="468"/>
      <c r="N57" s="468"/>
      <c r="O57" s="468"/>
      <c r="P57" s="468"/>
      <c r="Q57" s="468"/>
      <c r="R57" s="468"/>
      <c r="S57" s="468"/>
      <c r="T57" s="122"/>
      <c r="U57" s="123"/>
      <c r="V57" s="237"/>
      <c r="W57" s="237"/>
      <c r="AA57" s="42"/>
      <c r="AB57" s="97"/>
      <c r="AC57" s="88"/>
      <c r="AD57" s="89"/>
      <c r="AE57" s="238"/>
      <c r="AF57" s="239"/>
      <c r="AG57" s="3"/>
      <c r="AT57" s="1"/>
      <c r="AW57" s="158"/>
      <c r="BI57" s="158"/>
    </row>
    <row r="58" spans="2:61" ht="12" customHeight="1" x14ac:dyDescent="0.2">
      <c r="B58" s="255"/>
      <c r="C58" s="5"/>
      <c r="D58" s="5"/>
      <c r="E58" s="258"/>
      <c r="F58" s="243"/>
      <c r="G58" s="259"/>
      <c r="H58" s="259"/>
      <c r="I58" s="273"/>
      <c r="J58" s="468"/>
      <c r="K58" s="468"/>
      <c r="L58" s="468"/>
      <c r="M58" s="468"/>
      <c r="N58" s="468"/>
      <c r="O58" s="468"/>
      <c r="P58" s="468"/>
      <c r="Q58" s="468"/>
      <c r="R58" s="468"/>
      <c r="S58" s="468"/>
      <c r="T58" s="122"/>
      <c r="U58" s="123"/>
      <c r="V58" s="237"/>
      <c r="W58" s="237"/>
      <c r="AA58" s="42"/>
      <c r="AB58" s="97"/>
      <c r="AC58" s="88"/>
      <c r="AD58" s="89"/>
      <c r="AE58" s="238"/>
      <c r="AF58" s="239"/>
      <c r="AG58" s="3"/>
      <c r="AT58" s="1"/>
      <c r="AW58" s="158"/>
      <c r="BI58" s="158"/>
    </row>
    <row r="59" spans="2:61" ht="12" customHeight="1" x14ac:dyDescent="0.2">
      <c r="B59" s="255"/>
      <c r="C59" s="5"/>
      <c r="D59" s="5"/>
      <c r="E59" s="258"/>
      <c r="F59" s="243"/>
      <c r="G59" s="259"/>
      <c r="H59" s="259"/>
      <c r="I59" s="273"/>
      <c r="J59" s="468"/>
      <c r="K59" s="468"/>
      <c r="L59" s="468"/>
      <c r="M59" s="468"/>
      <c r="N59" s="468"/>
      <c r="O59" s="468"/>
      <c r="P59" s="468"/>
      <c r="Q59" s="468"/>
      <c r="R59" s="468"/>
      <c r="S59" s="468"/>
      <c r="T59" s="122"/>
      <c r="U59" s="123"/>
      <c r="V59" s="237"/>
      <c r="W59" s="237"/>
      <c r="X59" s="237"/>
      <c r="Y59" s="237"/>
      <c r="Z59" s="237"/>
      <c r="AA59" s="97"/>
      <c r="AB59" s="97"/>
      <c r="AC59" s="88"/>
      <c r="AD59" s="89"/>
      <c r="AE59" s="238"/>
      <c r="AF59" s="3"/>
      <c r="AG59" s="3"/>
      <c r="AT59" s="1"/>
      <c r="AW59" s="158"/>
      <c r="BI59" s="158"/>
    </row>
    <row r="60" spans="2:61" ht="12" customHeight="1" x14ac:dyDescent="0.2">
      <c r="I60" s="273"/>
      <c r="J60" s="468"/>
      <c r="K60" s="468"/>
      <c r="L60" s="468"/>
      <c r="M60" s="468"/>
      <c r="N60" s="468"/>
      <c r="O60" s="468"/>
      <c r="P60" s="468"/>
      <c r="Q60" s="468"/>
      <c r="R60" s="468"/>
      <c r="S60" s="468"/>
      <c r="T60" s="122"/>
      <c r="U60" s="123"/>
      <c r="V60" s="260"/>
      <c r="W60" s="260"/>
      <c r="AA60" s="52">
        <f>AS76</f>
        <v>0</v>
      </c>
      <c r="AB60" s="90"/>
      <c r="AC60" s="95"/>
      <c r="AD60" s="96"/>
      <c r="AF60" s="3"/>
      <c r="AG60" s="3"/>
      <c r="AT60" s="1"/>
    </row>
    <row r="61" spans="2:61" ht="12" customHeight="1" x14ac:dyDescent="0.2">
      <c r="I61" s="273"/>
      <c r="J61" s="468"/>
      <c r="K61" s="468"/>
      <c r="L61" s="468"/>
      <c r="M61" s="468"/>
      <c r="N61" s="468"/>
      <c r="O61" s="468"/>
      <c r="P61" s="468"/>
      <c r="Q61" s="468"/>
      <c r="R61" s="468"/>
      <c r="S61" s="468"/>
      <c r="T61" s="122"/>
      <c r="U61" s="123"/>
      <c r="V61" s="260"/>
      <c r="W61" s="260"/>
      <c r="X61" s="3"/>
      <c r="Y61" s="3"/>
      <c r="Z61" s="3"/>
      <c r="AE61" s="261"/>
      <c r="AF61" s="3"/>
      <c r="AG61" s="3"/>
    </row>
    <row r="62" spans="2:61" ht="12.75" customHeight="1" x14ac:dyDescent="0.2">
      <c r="K62" s="273"/>
      <c r="L62" s="273"/>
      <c r="M62" s="273"/>
      <c r="N62" s="273"/>
      <c r="O62" s="273"/>
      <c r="P62" s="273"/>
      <c r="Q62" s="273"/>
      <c r="R62" s="273"/>
      <c r="S62" s="273"/>
      <c r="T62" s="122"/>
      <c r="U62" s="123"/>
      <c r="V62" s="260"/>
      <c r="W62" s="260"/>
      <c r="AA62" s="214"/>
      <c r="AB62" s="214"/>
      <c r="AC62" s="278" t="s">
        <v>181</v>
      </c>
      <c r="AD62" s="278"/>
      <c r="AE62" s="2"/>
      <c r="AF62" s="3"/>
      <c r="AG62" s="3"/>
    </row>
    <row r="63" spans="2:61" ht="3.75" customHeight="1" x14ac:dyDescent="0.2">
      <c r="K63" s="262"/>
      <c r="L63" s="262"/>
      <c r="M63" s="262"/>
      <c r="U63" s="192"/>
      <c r="V63" s="260"/>
      <c r="W63" s="260"/>
      <c r="AE63" s="2"/>
      <c r="AF63" s="3"/>
      <c r="AG63" s="3"/>
      <c r="AR63" s="255"/>
      <c r="AS63" s="241"/>
    </row>
    <row r="64" spans="2:61" ht="33" hidden="1" customHeight="1" thickTop="1" thickBot="1" x14ac:dyDescent="0.25">
      <c r="B64" s="3"/>
      <c r="C64" s="3"/>
      <c r="D64" s="3"/>
      <c r="E64" s="3"/>
      <c r="F64" s="3"/>
      <c r="G64" s="3"/>
      <c r="H64" s="3"/>
      <c r="I64" s="263">
        <f>SUM(I20:I53)</f>
        <v>0</v>
      </c>
      <c r="J64" s="264"/>
      <c r="K64" s="262"/>
      <c r="L64" s="262"/>
      <c r="M64" s="262"/>
      <c r="T64" s="263">
        <f>SUM(T20:T50)</f>
        <v>0</v>
      </c>
      <c r="U64" s="192"/>
      <c r="V64" s="260"/>
      <c r="W64" s="260"/>
      <c r="AE64" s="263">
        <f>SUM(AE10:AE46)</f>
        <v>0</v>
      </c>
      <c r="AF64" s="3"/>
      <c r="AG64" s="3"/>
      <c r="AU64" s="57" t="s">
        <v>218</v>
      </c>
      <c r="AV64" s="61">
        <f>SUM(AV20:AV53)</f>
        <v>0</v>
      </c>
      <c r="BA64" s="57" t="s">
        <v>219</v>
      </c>
      <c r="BB64" s="61">
        <f>SUM(BB20:BB52)</f>
        <v>0</v>
      </c>
      <c r="BG64" s="57" t="s">
        <v>220</v>
      </c>
      <c r="BH64" s="61">
        <f>SUM(BH10:BH51)</f>
        <v>0</v>
      </c>
    </row>
    <row r="65" spans="2:61" ht="6" hidden="1" customHeight="1" thickTop="1" x14ac:dyDescent="0.2">
      <c r="B65" s="3"/>
      <c r="C65" s="3"/>
      <c r="D65" s="3"/>
      <c r="E65" s="3"/>
      <c r="F65" s="3"/>
      <c r="G65" s="3"/>
      <c r="H65" s="3"/>
      <c r="I65" s="3"/>
      <c r="J65" s="264"/>
      <c r="L65" s="262"/>
      <c r="M65" s="3"/>
      <c r="N65" s="3"/>
      <c r="O65" s="3"/>
      <c r="P65" s="3"/>
      <c r="Q65" s="3"/>
      <c r="R65" s="3"/>
      <c r="S65" s="3"/>
      <c r="U65" s="192"/>
      <c r="V65" s="260"/>
      <c r="W65" s="260"/>
      <c r="AC65" s="3"/>
      <c r="AF65" s="3"/>
      <c r="AG65" s="3"/>
    </row>
    <row r="66" spans="2:61" ht="12.75" hidden="1" customHeight="1" thickBot="1" x14ac:dyDescent="0.25">
      <c r="B66" s="3"/>
      <c r="C66" s="3"/>
      <c r="D66" s="3"/>
      <c r="E66" s="3"/>
      <c r="F66" s="3"/>
      <c r="G66" s="3"/>
      <c r="H66" s="55"/>
      <c r="I66" s="55"/>
      <c r="J66" s="264"/>
      <c r="M66" s="3"/>
      <c r="N66" s="3"/>
      <c r="O66" s="3"/>
      <c r="P66" s="3"/>
      <c r="Q66" s="3"/>
      <c r="R66" s="3"/>
      <c r="S66" s="3"/>
      <c r="T66" s="3"/>
      <c r="U66" s="265"/>
      <c r="V66" s="260"/>
      <c r="W66" s="260"/>
      <c r="Z66" s="51"/>
      <c r="AF66" s="3"/>
      <c r="AG66" s="3"/>
    </row>
    <row r="67" spans="2:61" ht="11.25" hidden="1" customHeight="1" thickBot="1" x14ac:dyDescent="0.25">
      <c r="B67" s="3"/>
      <c r="C67" s="3"/>
      <c r="D67" s="3"/>
      <c r="E67" s="3"/>
      <c r="F67" s="3"/>
      <c r="G67" s="3"/>
      <c r="H67" s="55"/>
      <c r="I67" s="55"/>
      <c r="J67" s="264"/>
      <c r="M67" s="3"/>
      <c r="N67" s="3"/>
      <c r="O67" s="3"/>
      <c r="P67" s="3"/>
      <c r="Q67" s="3"/>
      <c r="R67" s="3"/>
      <c r="S67" s="3"/>
      <c r="T67" s="3"/>
      <c r="X67" s="3"/>
      <c r="Y67" s="3"/>
      <c r="Z67" s="3"/>
      <c r="AF67" s="3"/>
      <c r="AG67" s="3"/>
      <c r="AU67" s="1" t="s">
        <v>221</v>
      </c>
      <c r="AW67" s="64" t="str">
        <f>IF(COUNTIF(AW20:AW53,"●"),"●","")</f>
        <v/>
      </c>
      <c r="BC67" s="64" t="str">
        <f>IF(COUNTIF(BC20:BC52,"●"),"●","")</f>
        <v/>
      </c>
      <c r="BF67" s="1"/>
      <c r="BI67" s="64" t="str">
        <f>IF(COUNTIF(BI10:BI51,"●"),"●","")</f>
        <v/>
      </c>
    </row>
    <row r="68" spans="2:61" ht="27" customHeight="1" x14ac:dyDescent="0.2">
      <c r="B68" s="3"/>
      <c r="C68" s="3"/>
      <c r="D68" s="3"/>
      <c r="E68" s="3"/>
      <c r="F68" s="3"/>
      <c r="G68" s="3"/>
      <c r="H68" s="55"/>
      <c r="I68" s="55"/>
      <c r="J68" s="264"/>
      <c r="K68" s="3"/>
      <c r="M68" s="3"/>
      <c r="N68" s="3"/>
      <c r="P68" s="3"/>
      <c r="Q68" s="3"/>
      <c r="R68" s="3"/>
      <c r="S68" s="3"/>
      <c r="T68" s="3"/>
      <c r="V68" s="1"/>
      <c r="W68" s="1"/>
      <c r="AE68" s="3"/>
      <c r="AF68" s="3"/>
      <c r="AG68" s="3"/>
      <c r="AZ68" s="1"/>
    </row>
    <row r="69" spans="2:61" ht="8.25" customHeight="1" x14ac:dyDescent="0.2">
      <c r="B69" s="3"/>
      <c r="C69" s="3"/>
      <c r="D69" s="3"/>
      <c r="E69" s="3"/>
      <c r="F69" s="3"/>
      <c r="G69" s="3"/>
      <c r="I69" s="55"/>
      <c r="J69" s="264"/>
      <c r="K69" s="3"/>
      <c r="L69" s="3"/>
      <c r="M69" s="3"/>
      <c r="N69" s="3"/>
      <c r="O69" s="3"/>
      <c r="P69" s="3"/>
      <c r="Q69" s="3"/>
      <c r="R69" s="3"/>
      <c r="S69" s="3"/>
      <c r="T69" s="3"/>
      <c r="V69" s="1"/>
      <c r="W69" s="1"/>
      <c r="AE69" s="3"/>
      <c r="AF69" s="3"/>
      <c r="AG69" s="3"/>
    </row>
    <row r="70" spans="2:61" ht="5.25" customHeight="1" x14ac:dyDescent="0.2">
      <c r="G70" s="3"/>
      <c r="I70" s="55"/>
      <c r="J70" s="264"/>
      <c r="K70" s="3"/>
      <c r="L70" s="3"/>
      <c r="M70" s="3"/>
      <c r="N70" s="3"/>
      <c r="O70" s="3"/>
      <c r="P70" s="3"/>
      <c r="Q70" s="3"/>
      <c r="R70" s="3"/>
      <c r="S70" s="3"/>
      <c r="T70" s="3"/>
      <c r="V70" s="1"/>
      <c r="W70" s="1"/>
      <c r="AE70" s="3"/>
      <c r="AF70" s="3"/>
      <c r="AG70" s="3"/>
    </row>
    <row r="71" spans="2:61" ht="12.75" customHeight="1" x14ac:dyDescent="0.2">
      <c r="G71" s="3"/>
      <c r="H71" s="55"/>
      <c r="I71" s="55"/>
      <c r="J71" s="264"/>
      <c r="K71" s="3"/>
      <c r="L71" s="3"/>
      <c r="M71" s="3"/>
      <c r="N71" s="3"/>
      <c r="O71" s="3"/>
      <c r="P71" s="3"/>
      <c r="Q71" s="3"/>
      <c r="R71" s="3"/>
      <c r="S71" s="3"/>
      <c r="T71" s="3"/>
      <c r="V71" s="1"/>
      <c r="W71" s="1"/>
      <c r="AE71" s="3"/>
      <c r="AF71" s="3"/>
      <c r="AG71" s="3"/>
      <c r="AW71" s="1"/>
      <c r="BC71" s="1"/>
      <c r="BF71" s="1"/>
      <c r="BI71" s="1"/>
    </row>
    <row r="72" spans="2:61" ht="12.75" customHeight="1" x14ac:dyDescent="0.2">
      <c r="G72" s="3"/>
      <c r="H72" s="55"/>
      <c r="I72" s="55"/>
      <c r="J72" s="264"/>
      <c r="K72" s="3"/>
      <c r="L72" s="3"/>
      <c r="M72" s="3"/>
      <c r="N72" s="3"/>
      <c r="O72" s="3"/>
      <c r="P72" s="3"/>
      <c r="Q72" s="3"/>
      <c r="R72" s="3"/>
      <c r="S72" s="3"/>
      <c r="T72" s="3"/>
      <c r="AG72" s="3"/>
      <c r="AW72" s="1"/>
      <c r="AZ72" s="1"/>
      <c r="BC72" s="1"/>
      <c r="BF72" s="1"/>
      <c r="BI72" s="1"/>
    </row>
    <row r="73" spans="2:61" ht="12.75" customHeight="1" x14ac:dyDescent="0.2">
      <c r="K73" s="3"/>
      <c r="L73" s="3"/>
      <c r="R73" s="3"/>
      <c r="S73" s="3"/>
      <c r="T73" s="3"/>
      <c r="AG73" s="3"/>
      <c r="AW73" s="1"/>
      <c r="AZ73" s="1"/>
      <c r="BC73" s="1"/>
      <c r="BF73" s="1"/>
      <c r="BI73" s="1"/>
    </row>
    <row r="74" spans="2:61" ht="14.25" customHeight="1" x14ac:dyDescent="0.2">
      <c r="K74" s="3"/>
      <c r="L74" s="3"/>
      <c r="R74" s="3"/>
      <c r="S74" s="3"/>
      <c r="T74" s="3"/>
      <c r="AG74" s="3"/>
      <c r="AZ74" s="1"/>
    </row>
    <row r="75" spans="2:61" ht="15" customHeight="1" thickBot="1" x14ac:dyDescent="0.25">
      <c r="J75" s="266"/>
      <c r="K75" s="3"/>
      <c r="L75" s="3"/>
      <c r="R75" s="3"/>
      <c r="S75" s="3"/>
      <c r="T75" s="3"/>
      <c r="U75" s="22"/>
      <c r="AG75" s="3"/>
    </row>
    <row r="76" spans="2:61" ht="21.75" customHeight="1" thickTop="1" thickBot="1" x14ac:dyDescent="0.25">
      <c r="J76" s="266"/>
      <c r="K76" s="3"/>
      <c r="L76" s="3"/>
      <c r="U76" s="22"/>
      <c r="AG76" s="3"/>
      <c r="AR76" s="1" t="s">
        <v>222</v>
      </c>
      <c r="AS76" s="62">
        <f>AV64+BB64+BH64</f>
        <v>0</v>
      </c>
    </row>
    <row r="77" spans="2:61" ht="21.75" customHeight="1" thickBot="1" x14ac:dyDescent="0.25">
      <c r="K77" s="3"/>
      <c r="L77" s="3"/>
      <c r="U77" s="22"/>
      <c r="X77" s="3"/>
      <c r="Y77" s="3"/>
      <c r="Z77" s="3"/>
      <c r="AB77" s="3"/>
      <c r="AC77" s="3"/>
      <c r="AD77" s="3"/>
      <c r="AE77" s="3"/>
      <c r="AF77" s="3"/>
      <c r="AG77" s="3"/>
      <c r="AR77" s="1" t="s">
        <v>223</v>
      </c>
      <c r="AS77" s="63" t="str">
        <f>IF(COUNTIF(AW67:BI67,"●"),"●","")</f>
        <v/>
      </c>
    </row>
    <row r="78" spans="2:61" ht="21.75" customHeight="1" x14ac:dyDescent="0.2">
      <c r="L78" s="3"/>
      <c r="U78" s="22"/>
      <c r="X78" s="3"/>
      <c r="Y78" s="3"/>
      <c r="Z78" s="3"/>
      <c r="AA78" s="29"/>
      <c r="AB78" s="3"/>
      <c r="AC78" s="3"/>
      <c r="AD78" s="3"/>
      <c r="AE78" s="3"/>
      <c r="AF78" s="3"/>
      <c r="AG78" s="3"/>
    </row>
    <row r="79" spans="2:61" ht="21.75" customHeight="1" x14ac:dyDescent="0.2">
      <c r="U79" s="22"/>
      <c r="V79" s="22"/>
      <c r="W79" s="22"/>
      <c r="X79" s="3"/>
      <c r="Y79" s="3"/>
      <c r="Z79" s="3"/>
      <c r="AA79" s="3"/>
      <c r="AB79" s="3"/>
      <c r="AC79" s="3"/>
      <c r="AD79" s="3"/>
      <c r="AE79" s="3"/>
      <c r="AF79" s="3"/>
      <c r="AG79" s="3"/>
      <c r="AR79" s="1">
        <v>0</v>
      </c>
      <c r="AS79" s="1" t="str">
        <f>IF(COUNTIF(AS76,"0"),"-","")</f>
        <v>-</v>
      </c>
    </row>
    <row r="80" spans="2:61" ht="21.75" customHeight="1" x14ac:dyDescent="0.2">
      <c r="U80" s="22"/>
      <c r="V80" s="22"/>
      <c r="W80" s="22"/>
      <c r="X80" s="3"/>
      <c r="Y80" s="3"/>
      <c r="Z80" s="3"/>
      <c r="AA80" s="3"/>
      <c r="AB80" s="3"/>
      <c r="AC80" s="3"/>
      <c r="AD80" s="3"/>
      <c r="AE80" s="3"/>
      <c r="AF80" s="3"/>
      <c r="AG80" s="3"/>
      <c r="AR80" s="1" t="s">
        <v>224</v>
      </c>
      <c r="AS80" s="1" t="str">
        <f>IF(AND(AS76&gt;0,AS76&lt;=20),"ﾈｺ","")</f>
        <v/>
      </c>
    </row>
    <row r="81" spans="2:61" ht="21.75" customHeight="1" x14ac:dyDescent="0.2">
      <c r="U81" s="22"/>
      <c r="V81" s="22"/>
      <c r="W81" s="22"/>
      <c r="X81" s="3"/>
      <c r="Y81" s="3"/>
      <c r="Z81" s="3"/>
      <c r="AA81" s="3"/>
      <c r="AB81" s="3"/>
      <c r="AC81" s="3"/>
      <c r="AD81" s="3"/>
      <c r="AE81" s="3"/>
      <c r="AF81" s="3"/>
      <c r="AG81" s="3"/>
      <c r="AR81" s="1" t="s">
        <v>185</v>
      </c>
      <c r="AS81" s="1" t="str">
        <f>IF(AND(AS76&gt;20,AS76&lt;=50,AS77=""),"コ","")</f>
        <v/>
      </c>
    </row>
    <row r="82" spans="2:61" ht="21.75" customHeight="1" thickBot="1" x14ac:dyDescent="0.25">
      <c r="U82" s="22"/>
      <c r="V82" s="22"/>
      <c r="W82" s="22"/>
      <c r="X82" s="3"/>
      <c r="Y82" s="3"/>
      <c r="Z82" s="3"/>
      <c r="AA82" s="3"/>
      <c r="AB82" s="3"/>
      <c r="AD82" s="3"/>
      <c r="AE82" s="3"/>
      <c r="AF82" s="3"/>
      <c r="AG82" s="3"/>
      <c r="AR82" s="1" t="s">
        <v>225</v>
      </c>
      <c r="AS82" s="1" t="str">
        <f>IF(AND(AS79="",AS80="",AS81=""),"宅","")</f>
        <v/>
      </c>
    </row>
    <row r="83" spans="2:61" s="39" customFormat="1" ht="21.75" customHeight="1" thickBot="1" x14ac:dyDescent="0.25">
      <c r="B83" s="1"/>
      <c r="C83" s="1"/>
      <c r="D83" s="1"/>
      <c r="E83" s="1"/>
      <c r="F83" s="1"/>
      <c r="G83" s="1"/>
      <c r="H83" s="1"/>
      <c r="I83" s="1"/>
      <c r="J83" s="59"/>
      <c r="K83" s="1"/>
      <c r="L83" s="1"/>
      <c r="M83" s="1"/>
      <c r="N83" s="1"/>
      <c r="O83" s="1"/>
      <c r="P83" s="1"/>
      <c r="Q83" s="1"/>
      <c r="R83" s="1"/>
      <c r="S83" s="1"/>
      <c r="T83" s="1"/>
      <c r="U83" s="22"/>
      <c r="V83" s="22"/>
      <c r="W83" s="22"/>
      <c r="X83" s="3"/>
      <c r="Y83" s="3"/>
      <c r="Z83" s="3"/>
      <c r="AA83" s="3"/>
      <c r="AB83" s="3"/>
      <c r="AC83" s="1"/>
      <c r="AD83" s="3"/>
      <c r="AE83" s="3"/>
      <c r="AF83" s="3"/>
      <c r="AG83" s="3"/>
      <c r="AH83" s="1"/>
      <c r="AI83" s="1"/>
      <c r="AJ83" s="1"/>
      <c r="AK83" s="1"/>
      <c r="AL83" s="1"/>
      <c r="AM83" s="1"/>
      <c r="AN83" s="1"/>
      <c r="AO83" s="1"/>
      <c r="AP83" s="1"/>
      <c r="AQ83" s="1"/>
      <c r="AR83" s="1" t="s">
        <v>226</v>
      </c>
      <c r="AS83" s="41" t="str">
        <f>AS79&amp;AS80&amp;AS81&amp;AS82</f>
        <v>-</v>
      </c>
      <c r="AU83" s="1"/>
      <c r="AV83" s="1"/>
      <c r="AW83" s="40"/>
      <c r="AX83" s="1"/>
      <c r="AY83" s="1"/>
      <c r="BA83" s="1"/>
      <c r="BB83" s="1"/>
      <c r="BC83" s="40"/>
      <c r="BD83" s="1"/>
      <c r="BE83" s="1"/>
      <c r="BG83" s="1"/>
      <c r="BH83" s="1"/>
      <c r="BI83" s="40"/>
    </row>
    <row r="84" spans="2:61" s="39" customFormat="1" ht="21.75" customHeight="1" x14ac:dyDescent="0.2">
      <c r="B84" s="1"/>
      <c r="C84" s="1"/>
      <c r="D84" s="1"/>
      <c r="E84" s="1"/>
      <c r="F84" s="1"/>
      <c r="G84" s="1"/>
      <c r="H84" s="1"/>
      <c r="I84" s="1"/>
      <c r="J84" s="59"/>
      <c r="K84" s="1"/>
      <c r="L84" s="1"/>
      <c r="M84" s="1"/>
      <c r="N84" s="1"/>
      <c r="O84" s="1"/>
      <c r="P84" s="1"/>
      <c r="Q84" s="1"/>
      <c r="R84" s="1"/>
      <c r="S84" s="1"/>
      <c r="T84" s="1"/>
      <c r="U84" s="22"/>
      <c r="V84" s="22"/>
      <c r="W84" s="22"/>
      <c r="X84" s="1"/>
      <c r="Y84" s="1"/>
      <c r="Z84" s="1"/>
      <c r="AA84" s="3"/>
      <c r="AB84" s="3"/>
      <c r="AC84" s="1"/>
      <c r="AD84" s="3"/>
      <c r="AE84" s="3"/>
      <c r="AF84" s="3"/>
      <c r="AG84" s="3"/>
      <c r="AH84" s="1"/>
      <c r="AI84" s="1"/>
      <c r="AJ84" s="1"/>
      <c r="AK84" s="1"/>
      <c r="AL84" s="1"/>
      <c r="AM84" s="1"/>
      <c r="AN84" s="1"/>
      <c r="AO84" s="1"/>
      <c r="AP84" s="1"/>
      <c r="AQ84" s="1"/>
      <c r="AR84" s="1"/>
      <c r="AS84" s="1"/>
      <c r="AU84" s="1"/>
      <c r="AV84" s="1"/>
      <c r="AW84" s="40"/>
      <c r="BC84" s="40"/>
      <c r="BD84" s="1"/>
      <c r="BE84" s="1"/>
      <c r="BG84" s="1"/>
      <c r="BH84" s="1"/>
      <c r="BI84" s="40"/>
    </row>
    <row r="85" spans="2:61" s="39" customFormat="1" ht="21.75" customHeight="1" x14ac:dyDescent="0.2">
      <c r="B85" s="1"/>
      <c r="C85" s="1"/>
      <c r="D85" s="1"/>
      <c r="E85" s="1"/>
      <c r="F85" s="1"/>
      <c r="G85" s="1"/>
      <c r="H85" s="1"/>
      <c r="I85" s="1"/>
      <c r="J85" s="60"/>
      <c r="K85" s="1"/>
      <c r="L85" s="1"/>
      <c r="M85" s="1"/>
      <c r="N85" s="1"/>
      <c r="O85" s="1"/>
      <c r="P85" s="1"/>
      <c r="Q85" s="1"/>
      <c r="R85" s="1"/>
      <c r="S85" s="1"/>
      <c r="T85" s="1"/>
      <c r="U85" s="22"/>
      <c r="V85" s="22"/>
      <c r="W85" s="22"/>
      <c r="X85" s="1"/>
      <c r="Y85" s="1"/>
      <c r="Z85" s="1"/>
      <c r="AA85" s="1"/>
      <c r="AB85" s="1"/>
      <c r="AC85" s="1"/>
      <c r="AD85" s="3"/>
      <c r="AE85" s="3"/>
      <c r="AF85" s="3"/>
      <c r="AG85" s="3"/>
      <c r="AH85" s="1"/>
      <c r="AI85" s="1"/>
      <c r="AJ85" s="1"/>
      <c r="AK85" s="1"/>
      <c r="AL85" s="1"/>
      <c r="AM85" s="1"/>
      <c r="AN85" s="1"/>
      <c r="AO85" s="1"/>
      <c r="AP85" s="1"/>
      <c r="AQ85" s="1"/>
      <c r="AR85" s="1"/>
      <c r="AS85" s="1"/>
      <c r="AU85" s="1"/>
      <c r="AV85" s="1"/>
      <c r="AW85" s="40"/>
      <c r="BC85" s="40"/>
      <c r="BD85" s="1"/>
      <c r="BE85" s="1"/>
      <c r="BG85" s="1"/>
      <c r="BH85" s="1"/>
      <c r="BI85" s="40"/>
    </row>
    <row r="86" spans="2:61" s="39" customFormat="1" ht="21.75" customHeight="1" x14ac:dyDescent="0.2">
      <c r="B86" s="1"/>
      <c r="C86" s="1"/>
      <c r="D86" s="1"/>
      <c r="E86" s="1"/>
      <c r="F86" s="1"/>
      <c r="G86" s="1"/>
      <c r="H86" s="1"/>
      <c r="I86" s="1"/>
      <c r="J86" s="60"/>
      <c r="K86" s="1"/>
      <c r="L86" s="1"/>
      <c r="M86" s="1"/>
      <c r="N86" s="1"/>
      <c r="O86" s="1"/>
      <c r="P86" s="1"/>
      <c r="Q86" s="1"/>
      <c r="R86" s="1"/>
      <c r="S86" s="1"/>
      <c r="T86" s="1"/>
      <c r="U86" s="22"/>
      <c r="V86" s="22"/>
      <c r="W86" s="22"/>
      <c r="X86" s="1"/>
      <c r="Y86" s="1"/>
      <c r="Z86" s="1"/>
      <c r="AA86" s="1"/>
      <c r="AB86" s="1"/>
      <c r="AC86" s="1"/>
      <c r="AD86" s="3"/>
      <c r="AE86" s="3"/>
      <c r="AF86" s="3"/>
      <c r="AG86" s="3"/>
      <c r="AH86" s="1"/>
      <c r="AI86" s="1"/>
      <c r="AJ86" s="1"/>
      <c r="AK86" s="1"/>
      <c r="AL86" s="1"/>
      <c r="AM86" s="1"/>
      <c r="AN86" s="1"/>
      <c r="AO86" s="1"/>
      <c r="AP86" s="1"/>
      <c r="AQ86" s="1"/>
      <c r="AR86" s="1"/>
      <c r="AS86" s="1"/>
      <c r="AU86" s="1"/>
      <c r="AV86" s="1"/>
      <c r="AW86" s="40"/>
      <c r="AX86" s="1"/>
      <c r="AY86" s="1"/>
      <c r="BA86" s="1"/>
      <c r="BB86" s="1"/>
      <c r="BC86" s="40"/>
      <c r="BD86" s="1"/>
      <c r="BE86" s="1"/>
      <c r="BG86" s="1"/>
      <c r="BH86" s="1"/>
      <c r="BI86" s="40"/>
    </row>
    <row r="87" spans="2:61" s="39" customFormat="1" ht="21.75" customHeight="1" x14ac:dyDescent="0.2">
      <c r="B87" s="1"/>
      <c r="C87" s="1"/>
      <c r="D87" s="1"/>
      <c r="E87" s="1"/>
      <c r="F87" s="1"/>
      <c r="G87" s="1"/>
      <c r="H87" s="1"/>
      <c r="I87" s="1"/>
      <c r="J87" s="60"/>
      <c r="K87" s="1"/>
      <c r="L87" s="1"/>
      <c r="M87" s="1"/>
      <c r="N87" s="1"/>
      <c r="O87" s="1"/>
      <c r="P87" s="1"/>
      <c r="Q87" s="1"/>
      <c r="R87" s="1"/>
      <c r="S87" s="1"/>
      <c r="T87" s="1"/>
      <c r="U87" s="22"/>
      <c r="V87" s="22"/>
      <c r="W87" s="22"/>
      <c r="X87" s="1"/>
      <c r="Y87" s="1"/>
      <c r="Z87" s="1"/>
      <c r="AA87" s="1"/>
      <c r="AB87" s="1"/>
      <c r="AC87" s="1"/>
      <c r="AD87" s="3"/>
      <c r="AE87" s="3"/>
      <c r="AF87" s="3"/>
      <c r="AG87" s="3"/>
      <c r="AH87" s="1"/>
      <c r="AI87" s="1"/>
      <c r="AJ87" s="1"/>
      <c r="AK87" s="1"/>
      <c r="AL87" s="1"/>
      <c r="AM87" s="1"/>
      <c r="AN87" s="1"/>
      <c r="AO87" s="1"/>
      <c r="AP87" s="1"/>
      <c r="AQ87" s="1"/>
      <c r="AU87" s="1"/>
      <c r="AV87" s="1"/>
      <c r="AW87" s="40"/>
      <c r="AX87" s="1"/>
      <c r="AY87" s="1"/>
      <c r="BA87" s="1"/>
      <c r="BB87" s="1"/>
      <c r="BC87" s="40"/>
      <c r="BD87" s="1"/>
      <c r="BE87" s="1"/>
      <c r="BG87" s="1"/>
      <c r="BH87" s="1"/>
      <c r="BI87" s="40"/>
    </row>
    <row r="88" spans="2:61" s="39" customFormat="1" ht="21.75" customHeight="1" x14ac:dyDescent="0.2">
      <c r="B88" s="1"/>
      <c r="C88" s="1"/>
      <c r="D88" s="1"/>
      <c r="E88" s="1"/>
      <c r="F88" s="1"/>
      <c r="G88" s="1"/>
      <c r="H88" s="1"/>
      <c r="I88" s="1"/>
      <c r="J88" s="60"/>
      <c r="K88" s="1"/>
      <c r="L88" s="1"/>
      <c r="M88" s="1"/>
      <c r="N88" s="1"/>
      <c r="O88" s="1"/>
      <c r="P88" s="1"/>
      <c r="Q88" s="1"/>
      <c r="R88" s="1"/>
      <c r="S88" s="1"/>
      <c r="T88" s="1"/>
      <c r="U88" s="19"/>
      <c r="V88" s="22"/>
      <c r="W88" s="22"/>
      <c r="X88" s="1"/>
      <c r="Y88" s="1"/>
      <c r="Z88" s="1"/>
      <c r="AA88" s="1"/>
      <c r="AB88" s="1"/>
      <c r="AC88" s="1"/>
      <c r="AD88" s="3"/>
      <c r="AE88" s="3"/>
      <c r="AF88" s="3"/>
      <c r="AG88" s="3"/>
      <c r="AH88" s="1"/>
      <c r="AI88" s="1"/>
      <c r="AJ88" s="1"/>
      <c r="AK88" s="1"/>
      <c r="AL88" s="1"/>
      <c r="AM88" s="1"/>
      <c r="AN88" s="1"/>
      <c r="AO88" s="1"/>
      <c r="AP88" s="1"/>
      <c r="AQ88" s="1"/>
      <c r="AR88" s="1"/>
      <c r="AS88" s="1"/>
      <c r="AU88" s="1"/>
      <c r="AV88" s="1"/>
      <c r="AW88" s="40"/>
      <c r="BC88" s="40"/>
      <c r="BD88" s="1"/>
      <c r="BE88" s="1"/>
      <c r="BG88" s="1"/>
      <c r="BH88" s="1"/>
      <c r="BI88" s="40"/>
    </row>
    <row r="89" spans="2:61" s="39" customFormat="1" ht="21.75" customHeight="1" x14ac:dyDescent="0.2">
      <c r="B89" s="1"/>
      <c r="C89" s="1"/>
      <c r="D89" s="1"/>
      <c r="E89" s="1"/>
      <c r="F89" s="1"/>
      <c r="G89" s="1"/>
      <c r="H89" s="1"/>
      <c r="I89" s="1"/>
      <c r="J89" s="60"/>
      <c r="K89" s="1"/>
      <c r="L89" s="1"/>
      <c r="M89" s="1"/>
      <c r="N89" s="1"/>
      <c r="O89" s="1"/>
      <c r="P89" s="1"/>
      <c r="Q89" s="1"/>
      <c r="R89" s="1"/>
      <c r="S89" s="1"/>
      <c r="T89" s="1"/>
      <c r="U89" s="19"/>
      <c r="V89" s="22"/>
      <c r="W89" s="22"/>
      <c r="X89" s="1"/>
      <c r="Y89" s="1"/>
      <c r="Z89" s="1"/>
      <c r="AA89" s="1"/>
      <c r="AB89" s="1"/>
      <c r="AC89" s="1"/>
      <c r="AD89" s="1"/>
      <c r="AE89" s="1"/>
      <c r="AF89" s="3"/>
      <c r="AG89" s="3"/>
      <c r="AH89" s="1"/>
      <c r="AI89" s="1"/>
      <c r="AJ89" s="1"/>
      <c r="AK89" s="1"/>
      <c r="AL89" s="1"/>
      <c r="AM89" s="1"/>
      <c r="AN89" s="1"/>
      <c r="AO89" s="1"/>
      <c r="AP89" s="1"/>
      <c r="AQ89" s="1"/>
      <c r="AU89" s="1"/>
      <c r="AV89" s="1"/>
      <c r="AW89" s="40"/>
      <c r="BC89" s="40"/>
      <c r="BD89" s="1"/>
      <c r="BE89" s="1"/>
      <c r="BG89" s="1"/>
      <c r="BH89" s="1"/>
      <c r="BI89" s="40"/>
    </row>
    <row r="90" spans="2:61" s="39" customFormat="1" ht="21.75" customHeight="1" x14ac:dyDescent="0.2">
      <c r="B90" s="1"/>
      <c r="C90" s="1"/>
      <c r="D90" s="1"/>
      <c r="E90" s="1"/>
      <c r="F90" s="1"/>
      <c r="G90" s="1"/>
      <c r="H90" s="1"/>
      <c r="I90" s="1"/>
      <c r="J90" s="60"/>
      <c r="K90" s="1"/>
      <c r="L90" s="1"/>
      <c r="M90" s="1"/>
      <c r="N90" s="1"/>
      <c r="O90" s="1"/>
      <c r="P90" s="1"/>
      <c r="Q90" s="1"/>
      <c r="R90" s="1"/>
      <c r="S90" s="1"/>
      <c r="T90" s="1"/>
      <c r="U90" s="19"/>
      <c r="V90" s="22"/>
      <c r="W90" s="22"/>
      <c r="X90" s="1"/>
      <c r="Y90" s="1"/>
      <c r="Z90" s="1"/>
      <c r="AA90" s="1"/>
      <c r="AB90" s="1"/>
      <c r="AC90" s="1"/>
      <c r="AD90" s="1"/>
      <c r="AE90" s="1"/>
      <c r="AF90" s="3"/>
      <c r="AG90" s="3"/>
      <c r="AH90" s="1"/>
      <c r="AI90" s="1"/>
      <c r="AJ90" s="1"/>
      <c r="AK90" s="1"/>
      <c r="AL90" s="1"/>
      <c r="AM90" s="1"/>
      <c r="AN90" s="1"/>
      <c r="AO90" s="1"/>
      <c r="AP90" s="1"/>
      <c r="AQ90" s="1"/>
      <c r="AR90" s="1"/>
      <c r="AS90" s="1"/>
      <c r="AU90" s="1"/>
      <c r="AV90" s="1"/>
      <c r="AW90" s="40"/>
      <c r="BC90" s="40"/>
      <c r="BD90" s="1"/>
      <c r="BE90" s="1"/>
      <c r="BG90" s="1"/>
      <c r="BH90" s="1"/>
      <c r="BI90" s="40"/>
    </row>
    <row r="91" spans="2:61" s="39" customFormat="1" ht="21.75" customHeight="1" x14ac:dyDescent="0.2">
      <c r="B91" s="1"/>
      <c r="C91" s="1"/>
      <c r="D91" s="1"/>
      <c r="E91" s="1"/>
      <c r="F91" s="1"/>
      <c r="G91" s="1"/>
      <c r="H91" s="1"/>
      <c r="I91" s="1"/>
      <c r="J91" s="60"/>
      <c r="K91" s="1"/>
      <c r="L91" s="1"/>
      <c r="M91" s="1"/>
      <c r="N91" s="1"/>
      <c r="O91" s="1"/>
      <c r="P91" s="1"/>
      <c r="Q91" s="1"/>
      <c r="R91" s="1"/>
      <c r="S91" s="1"/>
      <c r="T91" s="1"/>
      <c r="U91" s="19"/>
      <c r="V91" s="22"/>
      <c r="W91" s="22"/>
      <c r="X91" s="1"/>
      <c r="Y91" s="1"/>
      <c r="Z91" s="1"/>
      <c r="AA91" s="1"/>
      <c r="AB91" s="1"/>
      <c r="AC91" s="1"/>
      <c r="AD91" s="1"/>
      <c r="AE91" s="1"/>
      <c r="AF91" s="3"/>
      <c r="AG91" s="3"/>
      <c r="AH91" s="1"/>
      <c r="AI91" s="1"/>
      <c r="AJ91" s="1"/>
      <c r="AK91" s="1"/>
      <c r="AL91" s="1"/>
      <c r="AM91" s="1"/>
      <c r="AN91" s="1"/>
      <c r="AO91" s="1"/>
      <c r="AP91" s="1"/>
      <c r="AQ91" s="1"/>
      <c r="AR91" s="1"/>
      <c r="AS91" s="1"/>
      <c r="AU91" s="1"/>
      <c r="AV91" s="1"/>
      <c r="AW91" s="40"/>
      <c r="BC91" s="158"/>
      <c r="BD91" s="1"/>
      <c r="BE91" s="1"/>
      <c r="BG91" s="1"/>
      <c r="BH91" s="1"/>
      <c r="BI91" s="40"/>
    </row>
    <row r="92" spans="2:61" s="39" customFormat="1" ht="21.75" customHeight="1" x14ac:dyDescent="0.2">
      <c r="B92" s="1"/>
      <c r="C92" s="1"/>
      <c r="D92" s="1"/>
      <c r="E92" s="1"/>
      <c r="F92" s="1"/>
      <c r="G92" s="1"/>
      <c r="H92" s="1"/>
      <c r="I92" s="1"/>
      <c r="J92" s="60"/>
      <c r="K92" s="1"/>
      <c r="L92" s="1"/>
      <c r="M92" s="1"/>
      <c r="N92" s="1"/>
      <c r="O92" s="1"/>
      <c r="P92" s="1"/>
      <c r="Q92" s="1"/>
      <c r="R92" s="1"/>
      <c r="S92" s="1"/>
      <c r="T92" s="1"/>
      <c r="U92" s="19"/>
      <c r="V92" s="19"/>
      <c r="W92" s="19"/>
      <c r="X92" s="1"/>
      <c r="Y92" s="1"/>
      <c r="Z92" s="1"/>
      <c r="AA92" s="1"/>
      <c r="AB92" s="1"/>
      <c r="AC92" s="1"/>
      <c r="AD92" s="1"/>
      <c r="AE92" s="1"/>
      <c r="AF92" s="3"/>
      <c r="AG92" s="3"/>
      <c r="AH92" s="1"/>
      <c r="AI92" s="1"/>
      <c r="AJ92" s="1"/>
      <c r="AK92" s="1"/>
      <c r="AL92" s="1"/>
      <c r="AM92" s="1"/>
      <c r="AN92" s="1"/>
      <c r="AO92" s="1"/>
      <c r="AP92" s="1"/>
      <c r="AQ92" s="1"/>
      <c r="AR92" s="1"/>
      <c r="AS92" s="1"/>
      <c r="AU92" s="1"/>
      <c r="AV92" s="1"/>
      <c r="AW92" s="40"/>
      <c r="AX92" s="1"/>
      <c r="AY92" s="1"/>
      <c r="BA92" s="1"/>
      <c r="BB92" s="1"/>
      <c r="BE92" s="1"/>
      <c r="BG92" s="1"/>
      <c r="BH92" s="1"/>
      <c r="BI92" s="40"/>
    </row>
    <row r="93" spans="2:61" s="39" customFormat="1" ht="21.75" customHeight="1" x14ac:dyDescent="0.2">
      <c r="B93" s="1"/>
      <c r="C93" s="1"/>
      <c r="D93" s="1"/>
      <c r="E93" s="1"/>
      <c r="F93" s="1"/>
      <c r="G93" s="1"/>
      <c r="H93" s="1"/>
      <c r="I93" s="1"/>
      <c r="J93" s="60"/>
      <c r="K93" s="1"/>
      <c r="L93" s="1"/>
      <c r="M93" s="1"/>
      <c r="N93" s="1"/>
      <c r="O93" s="1"/>
      <c r="P93" s="1"/>
      <c r="Q93" s="1"/>
      <c r="R93" s="1"/>
      <c r="S93" s="1"/>
      <c r="T93" s="1"/>
      <c r="U93" s="19"/>
      <c r="V93" s="19"/>
      <c r="W93" s="19"/>
      <c r="X93" s="1"/>
      <c r="Y93" s="1"/>
      <c r="Z93" s="1"/>
      <c r="AA93" s="1"/>
      <c r="AB93" s="1"/>
      <c r="AC93" s="1"/>
      <c r="AD93" s="1"/>
      <c r="AE93" s="1"/>
      <c r="AF93" s="3"/>
      <c r="AG93" s="3"/>
      <c r="AH93" s="1"/>
      <c r="AI93" s="1"/>
      <c r="AJ93" s="1"/>
      <c r="AK93" s="1"/>
      <c r="AL93" s="1"/>
      <c r="AM93" s="1"/>
      <c r="AN93" s="1"/>
      <c r="AO93" s="1"/>
      <c r="AP93" s="1"/>
      <c r="AQ93" s="1"/>
      <c r="AR93" s="1"/>
      <c r="AS93" s="1"/>
      <c r="AU93" s="1"/>
      <c r="AV93" s="1"/>
      <c r="AW93" s="40"/>
      <c r="BE93" s="1"/>
      <c r="BG93" s="1"/>
      <c r="BH93" s="1"/>
      <c r="BI93" s="40"/>
    </row>
    <row r="94" spans="2:61" s="39" customFormat="1" ht="21.75" customHeight="1" x14ac:dyDescent="0.2">
      <c r="B94" s="1"/>
      <c r="C94" s="1"/>
      <c r="D94" s="1"/>
      <c r="E94" s="1"/>
      <c r="F94" s="1"/>
      <c r="G94" s="1"/>
      <c r="H94" s="1"/>
      <c r="I94" s="1"/>
      <c r="J94" s="60"/>
      <c r="K94" s="1"/>
      <c r="L94" s="1"/>
      <c r="M94" s="1"/>
      <c r="N94" s="1"/>
      <c r="O94" s="1"/>
      <c r="P94" s="1"/>
      <c r="Q94" s="1"/>
      <c r="R94" s="1"/>
      <c r="S94" s="1"/>
      <c r="T94" s="1"/>
      <c r="U94" s="19"/>
      <c r="V94" s="19"/>
      <c r="W94" s="19"/>
      <c r="X94" s="1"/>
      <c r="Y94" s="1"/>
      <c r="Z94" s="1"/>
      <c r="AA94" s="1"/>
      <c r="AB94" s="1"/>
      <c r="AC94" s="1"/>
      <c r="AD94" s="1"/>
      <c r="AE94" s="1"/>
      <c r="AF94" s="3"/>
      <c r="AG94" s="3"/>
      <c r="AH94" s="1"/>
      <c r="AI94" s="1"/>
      <c r="AJ94" s="1"/>
      <c r="AK94" s="1"/>
      <c r="AL94" s="1"/>
      <c r="AM94" s="1"/>
      <c r="AN94" s="1"/>
      <c r="AO94" s="1"/>
      <c r="AP94" s="1"/>
      <c r="AQ94" s="1"/>
      <c r="AR94" s="1"/>
      <c r="AS94" s="1"/>
      <c r="AU94" s="1"/>
      <c r="AV94" s="1"/>
      <c r="AW94" s="40"/>
      <c r="BE94" s="1"/>
      <c r="BG94" s="1"/>
      <c r="BH94" s="1"/>
      <c r="BI94" s="40"/>
    </row>
    <row r="95" spans="2:61" s="39" customFormat="1" ht="21.75" customHeight="1" x14ac:dyDescent="0.2">
      <c r="B95" s="1"/>
      <c r="C95" s="1"/>
      <c r="D95" s="1"/>
      <c r="E95" s="1"/>
      <c r="F95" s="1"/>
      <c r="G95" s="1"/>
      <c r="H95" s="1"/>
      <c r="I95" s="1"/>
      <c r="J95" s="60"/>
      <c r="K95" s="1"/>
      <c r="L95" s="1"/>
      <c r="M95" s="1"/>
      <c r="N95" s="1"/>
      <c r="O95" s="1"/>
      <c r="P95" s="1"/>
      <c r="Q95" s="1"/>
      <c r="R95" s="1"/>
      <c r="S95" s="1"/>
      <c r="T95" s="1"/>
      <c r="U95" s="19"/>
      <c r="V95" s="19"/>
      <c r="W95" s="19"/>
      <c r="X95" s="1"/>
      <c r="Y95" s="1"/>
      <c r="Z95" s="1"/>
      <c r="AA95" s="1"/>
      <c r="AB95" s="1"/>
      <c r="AC95" s="1"/>
      <c r="AD95" s="1"/>
      <c r="AE95" s="1"/>
      <c r="AF95" s="3"/>
      <c r="AG95" s="3"/>
      <c r="AH95" s="1"/>
      <c r="AI95" s="1"/>
      <c r="AJ95" s="1"/>
      <c r="AK95" s="1"/>
      <c r="AL95" s="1"/>
      <c r="AM95" s="1"/>
      <c r="AN95" s="1"/>
      <c r="AO95" s="1"/>
      <c r="AP95" s="1"/>
      <c r="AQ95" s="1"/>
      <c r="AR95" s="1"/>
      <c r="AS95" s="1"/>
      <c r="AU95" s="1"/>
      <c r="AV95" s="1"/>
      <c r="AW95" s="40"/>
      <c r="BE95" s="1"/>
      <c r="BG95" s="1"/>
      <c r="BH95" s="1"/>
      <c r="BI95" s="40"/>
    </row>
    <row r="96" spans="2:61" s="39" customFormat="1" ht="21.75" customHeight="1" x14ac:dyDescent="0.2">
      <c r="B96" s="1"/>
      <c r="C96" s="1"/>
      <c r="D96" s="1"/>
      <c r="E96" s="1"/>
      <c r="F96" s="1"/>
      <c r="G96" s="1"/>
      <c r="H96" s="1"/>
      <c r="I96" s="1"/>
      <c r="J96" s="60"/>
      <c r="K96" s="1"/>
      <c r="L96" s="1"/>
      <c r="M96" s="1"/>
      <c r="N96" s="1"/>
      <c r="O96" s="1"/>
      <c r="P96" s="1"/>
      <c r="Q96" s="1"/>
      <c r="R96" s="1"/>
      <c r="S96" s="1"/>
      <c r="T96" s="1"/>
      <c r="U96" s="19"/>
      <c r="V96" s="19"/>
      <c r="W96" s="19"/>
      <c r="X96" s="1"/>
      <c r="Y96" s="1"/>
      <c r="Z96" s="1"/>
      <c r="AA96" s="1"/>
      <c r="AB96" s="1"/>
      <c r="AC96" s="1"/>
      <c r="AD96" s="1"/>
      <c r="AE96" s="1"/>
      <c r="AF96" s="3"/>
      <c r="AG96" s="3"/>
      <c r="AH96" s="1"/>
      <c r="AI96" s="1"/>
      <c r="AJ96" s="1"/>
      <c r="AK96" s="1"/>
      <c r="AL96" s="1"/>
      <c r="AM96" s="1"/>
      <c r="AN96" s="1"/>
      <c r="AO96" s="1"/>
      <c r="AP96" s="1"/>
      <c r="AQ96" s="1"/>
      <c r="AR96" s="1"/>
      <c r="AS96" s="1"/>
      <c r="AU96" s="1"/>
      <c r="AV96" s="1"/>
      <c r="AW96" s="40"/>
      <c r="BE96" s="1"/>
      <c r="BG96" s="1"/>
      <c r="BH96" s="1"/>
      <c r="BI96" s="40"/>
    </row>
    <row r="97" spans="2:61" s="39" customFormat="1" ht="21.75" customHeight="1" x14ac:dyDescent="0.2">
      <c r="B97" s="1"/>
      <c r="C97" s="1"/>
      <c r="D97" s="1"/>
      <c r="E97" s="1"/>
      <c r="F97" s="1"/>
      <c r="G97" s="1"/>
      <c r="H97" s="1"/>
      <c r="I97" s="1"/>
      <c r="J97" s="60"/>
      <c r="K97" s="1"/>
      <c r="L97" s="1"/>
      <c r="M97" s="1"/>
      <c r="N97" s="1"/>
      <c r="O97" s="1"/>
      <c r="P97" s="1"/>
      <c r="Q97" s="1"/>
      <c r="R97" s="1"/>
      <c r="S97" s="1"/>
      <c r="T97" s="1"/>
      <c r="U97" s="19"/>
      <c r="V97" s="19"/>
      <c r="W97" s="19"/>
      <c r="X97" s="1"/>
      <c r="Y97" s="1"/>
      <c r="Z97" s="1"/>
      <c r="AA97" s="1"/>
      <c r="AB97" s="1"/>
      <c r="AC97" s="1"/>
      <c r="AD97" s="1"/>
      <c r="AE97" s="1"/>
      <c r="AF97" s="3"/>
      <c r="AG97" s="3"/>
      <c r="AH97" s="1"/>
      <c r="AI97" s="1"/>
      <c r="AJ97" s="1"/>
      <c r="AK97" s="1"/>
      <c r="AL97" s="1"/>
      <c r="AM97" s="1"/>
      <c r="AN97" s="1"/>
      <c r="AO97" s="1"/>
      <c r="AP97" s="1"/>
      <c r="AQ97" s="1"/>
      <c r="AR97" s="1"/>
      <c r="AS97" s="1"/>
      <c r="AU97" s="1"/>
      <c r="AV97" s="1"/>
      <c r="AW97" s="40"/>
      <c r="BE97" s="1"/>
      <c r="BG97" s="1"/>
      <c r="BH97" s="1"/>
      <c r="BI97" s="40"/>
    </row>
    <row r="98" spans="2:61" s="39" customFormat="1" ht="21.75" customHeight="1" x14ac:dyDescent="0.2">
      <c r="B98" s="1"/>
      <c r="C98" s="1"/>
      <c r="D98" s="1"/>
      <c r="E98" s="1"/>
      <c r="F98" s="1"/>
      <c r="G98" s="1"/>
      <c r="H98" s="1"/>
      <c r="I98" s="1"/>
      <c r="J98" s="59"/>
      <c r="K98" s="1"/>
      <c r="L98" s="1"/>
      <c r="M98" s="1"/>
      <c r="N98" s="1"/>
      <c r="O98" s="1"/>
      <c r="P98" s="1"/>
      <c r="Q98" s="1"/>
      <c r="R98" s="1"/>
      <c r="S98" s="1"/>
      <c r="T98" s="1"/>
      <c r="U98" s="19"/>
      <c r="V98" s="19"/>
      <c r="W98" s="19"/>
      <c r="X98" s="1"/>
      <c r="Y98" s="1"/>
      <c r="Z98" s="1"/>
      <c r="AA98" s="1"/>
      <c r="AB98" s="1"/>
      <c r="AC98" s="1"/>
      <c r="AD98" s="1"/>
      <c r="AE98" s="1"/>
      <c r="AF98" s="3"/>
      <c r="AG98" s="3"/>
      <c r="AH98" s="1"/>
      <c r="AI98" s="1"/>
      <c r="AJ98" s="1"/>
      <c r="AK98" s="1"/>
      <c r="AL98" s="1"/>
      <c r="AM98" s="1"/>
      <c r="AN98" s="1"/>
      <c r="AO98" s="1"/>
      <c r="AP98" s="1"/>
      <c r="AQ98" s="1"/>
      <c r="AR98" s="1"/>
      <c r="AS98" s="1"/>
      <c r="AU98" s="1"/>
      <c r="AV98" s="1"/>
      <c r="AW98" s="40"/>
      <c r="BE98" s="1"/>
      <c r="BG98" s="1"/>
      <c r="BH98" s="1"/>
      <c r="BI98" s="40"/>
    </row>
    <row r="99" spans="2:61" ht="21.75" customHeight="1" x14ac:dyDescent="0.2">
      <c r="AF99" s="3"/>
      <c r="AG99" s="3"/>
      <c r="AX99" s="39"/>
      <c r="AY99" s="39"/>
      <c r="BA99" s="39"/>
      <c r="BB99" s="39"/>
    </row>
  </sheetData>
  <sheetProtection algorithmName="SHA-512" hashValue="D3ikFlDwabz0GzPmfiEWscLzreDu+BkAeYlcanM3x+TQPdqLOBg30wykaQLXQNRpnkrwEmHl/6qcIElzfH87hA==" saltValue="dTfmXVel6mr7BmfWQHjZlw==" spinCount="100000" sheet="1" objects="1" formatCells="0" selectLockedCells="1"/>
  <protectedRanges>
    <protectedRange sqref="X59:Z59 V49:W59" name="範囲1"/>
  </protectedRanges>
  <mergeCells count="114">
    <mergeCell ref="X3:AD5"/>
    <mergeCell ref="C4:L5"/>
    <mergeCell ref="M4:R5"/>
    <mergeCell ref="B8:B9"/>
    <mergeCell ref="C8:D9"/>
    <mergeCell ref="E8:E9"/>
    <mergeCell ref="F8:O9"/>
    <mergeCell ref="V8:X9"/>
    <mergeCell ref="Y8:Z9"/>
    <mergeCell ref="AA8:AA9"/>
    <mergeCell ref="AB8:AB9"/>
    <mergeCell ref="AC8:AD8"/>
    <mergeCell ref="BD8:BD9"/>
    <mergeCell ref="BE8:BE9"/>
    <mergeCell ref="BG8:BH8"/>
    <mergeCell ref="B10:B11"/>
    <mergeCell ref="C10:D11"/>
    <mergeCell ref="E10:E11"/>
    <mergeCell ref="F10:J11"/>
    <mergeCell ref="K10:L11"/>
    <mergeCell ref="M10:O11"/>
    <mergeCell ref="V10:X15"/>
    <mergeCell ref="BD10:BD15"/>
    <mergeCell ref="B13:B14"/>
    <mergeCell ref="C13:D13"/>
    <mergeCell ref="E13:J13"/>
    <mergeCell ref="K13:M14"/>
    <mergeCell ref="N13:O14"/>
    <mergeCell ref="C14:J14"/>
    <mergeCell ref="B15:B16"/>
    <mergeCell ref="C15:J16"/>
    <mergeCell ref="K15:M16"/>
    <mergeCell ref="N15:O16"/>
    <mergeCell ref="V17:X22"/>
    <mergeCell ref="BD17:BD22"/>
    <mergeCell ref="B18:B19"/>
    <mergeCell ref="C18:D19"/>
    <mergeCell ref="E18:E19"/>
    <mergeCell ref="F18:F19"/>
    <mergeCell ref="G18:H18"/>
    <mergeCell ref="B20:B21"/>
    <mergeCell ref="K20:M31"/>
    <mergeCell ref="AR20:AR21"/>
    <mergeCell ref="AX20:AX31"/>
    <mergeCell ref="B23:B24"/>
    <mergeCell ref="C23:D23"/>
    <mergeCell ref="AR23:AR24"/>
    <mergeCell ref="K18:M19"/>
    <mergeCell ref="N18:O19"/>
    <mergeCell ref="P18:P19"/>
    <mergeCell ref="Q18:Q19"/>
    <mergeCell ref="R18:S18"/>
    <mergeCell ref="AR18:AR19"/>
    <mergeCell ref="C24:D24"/>
    <mergeCell ref="V24:X27"/>
    <mergeCell ref="Y24:Z25"/>
    <mergeCell ref="AA24:AA25"/>
    <mergeCell ref="AB24:AB25"/>
    <mergeCell ref="AC24:AC25"/>
    <mergeCell ref="AS18:AS19"/>
    <mergeCell ref="AX18:AX19"/>
    <mergeCell ref="AY18:AY19"/>
    <mergeCell ref="AD26:AD27"/>
    <mergeCell ref="AE26:AE27"/>
    <mergeCell ref="AR26:AR35"/>
    <mergeCell ref="BG26:BG27"/>
    <mergeCell ref="BH26:BH27"/>
    <mergeCell ref="V29:V40"/>
    <mergeCell ref="W29:X32"/>
    <mergeCell ref="BD31:BD34"/>
    <mergeCell ref="AD24:AD25"/>
    <mergeCell ref="AE24:AE25"/>
    <mergeCell ref="BD24:BD27"/>
    <mergeCell ref="BG24:BG25"/>
    <mergeCell ref="BH24:BH25"/>
    <mergeCell ref="Y26:Z27"/>
    <mergeCell ref="AA26:AA27"/>
    <mergeCell ref="AB26:AB27"/>
    <mergeCell ref="AC26:AC27"/>
    <mergeCell ref="K33:M38"/>
    <mergeCell ref="W33:X36"/>
    <mergeCell ref="AX33:AX40"/>
    <mergeCell ref="B36:B39"/>
    <mergeCell ref="AR36:AR39"/>
    <mergeCell ref="BD36:BD39"/>
    <mergeCell ref="W37:X40"/>
    <mergeCell ref="K40:M50"/>
    <mergeCell ref="B41:B46"/>
    <mergeCell ref="AR41:AR46"/>
    <mergeCell ref="B26:B35"/>
    <mergeCell ref="BD41:BD44"/>
    <mergeCell ref="V42:W46"/>
    <mergeCell ref="X42:Z42"/>
    <mergeCell ref="AX42:AX52"/>
    <mergeCell ref="X43:Z43"/>
    <mergeCell ref="X44:Z44"/>
    <mergeCell ref="X45:Z45"/>
    <mergeCell ref="X46:Z46"/>
    <mergeCell ref="AD48:AD49"/>
    <mergeCell ref="AR48:AR53"/>
    <mergeCell ref="AD50:AD51"/>
    <mergeCell ref="AA55:AD55"/>
    <mergeCell ref="J56:S61"/>
    <mergeCell ref="AC62:AD62"/>
    <mergeCell ref="B48:B51"/>
    <mergeCell ref="X48:X51"/>
    <mergeCell ref="Z48:Z49"/>
    <mergeCell ref="AA48:AA49"/>
    <mergeCell ref="AB48:AB49"/>
    <mergeCell ref="AC48:AC49"/>
    <mergeCell ref="Y50:Y51"/>
    <mergeCell ref="Z50:AA51"/>
    <mergeCell ref="AB50:AB51"/>
    <mergeCell ref="AC50:AC51"/>
  </mergeCells>
  <phoneticPr fontId="69"/>
  <conditionalFormatting sqref="H20:H21">
    <cfRule type="expression" dxfId="19" priority="6" stopIfTrue="1">
      <formula>$AJ$21="■"</formula>
    </cfRule>
  </conditionalFormatting>
  <conditionalFormatting sqref="H23:H24">
    <cfRule type="expression" dxfId="18" priority="5" stopIfTrue="1">
      <formula>$AJ$25="■"</formula>
    </cfRule>
  </conditionalFormatting>
  <conditionalFormatting sqref="H26:H39">
    <cfRule type="expression" dxfId="17" priority="11" stopIfTrue="1">
      <formula>$AJ$28="■"</formula>
    </cfRule>
  </conditionalFormatting>
  <conditionalFormatting sqref="H41:H46">
    <cfRule type="expression" dxfId="16" priority="12" stopIfTrue="1">
      <formula>$AJ$31="■"</formula>
    </cfRule>
  </conditionalFormatting>
  <conditionalFormatting sqref="H48:H51">
    <cfRule type="expression" dxfId="15" priority="1">
      <formula>$AJ$37="■"</formula>
    </cfRule>
  </conditionalFormatting>
  <conditionalFormatting sqref="S20:S31">
    <cfRule type="expression" dxfId="14" priority="3" stopIfTrue="1">
      <formula>$AM$21="■"</formula>
    </cfRule>
  </conditionalFormatting>
  <conditionalFormatting sqref="S33:S38">
    <cfRule type="expression" dxfId="13" priority="9" stopIfTrue="1">
      <formula>$AM$25="■"</formula>
    </cfRule>
  </conditionalFormatting>
  <conditionalFormatting sqref="S40:S50">
    <cfRule type="expression" dxfId="12" priority="10" stopIfTrue="1">
      <formula>$AM$28="■"</formula>
    </cfRule>
  </conditionalFormatting>
  <conditionalFormatting sqref="W33">
    <cfRule type="expression" dxfId="11" priority="13" stopIfTrue="1">
      <formula>$AJ$37</formula>
    </cfRule>
  </conditionalFormatting>
  <conditionalFormatting sqref="AD10:AD15">
    <cfRule type="expression" dxfId="10" priority="8" stopIfTrue="1">
      <formula>$AP$21="■"</formula>
    </cfRule>
  </conditionalFormatting>
  <conditionalFormatting sqref="AD17:AD22">
    <cfRule type="expression" dxfId="9" priority="7" stopIfTrue="1">
      <formula>$AP$25="■"</formula>
    </cfRule>
  </conditionalFormatting>
  <conditionalFormatting sqref="AD24 AD26">
    <cfRule type="expression" dxfId="8" priority="14" stopIfTrue="1">
      <formula>$AP$28="■"</formula>
    </cfRule>
  </conditionalFormatting>
  <conditionalFormatting sqref="AD29:AD32">
    <cfRule type="expression" dxfId="7" priority="15" stopIfTrue="1">
      <formula>$AP$31="■"</formula>
    </cfRule>
  </conditionalFormatting>
  <conditionalFormatting sqref="AD33:AD36">
    <cfRule type="expression" dxfId="6" priority="16" stopIfTrue="1">
      <formula>$AP$34="■"</formula>
    </cfRule>
  </conditionalFormatting>
  <conditionalFormatting sqref="AD37:AD40">
    <cfRule type="expression" dxfId="5" priority="17" stopIfTrue="1">
      <formula>$AP$37="■"</formula>
    </cfRule>
  </conditionalFormatting>
  <conditionalFormatting sqref="AD42">
    <cfRule type="expression" dxfId="4" priority="4" stopIfTrue="1">
      <formula>$AP$40="■"</formula>
    </cfRule>
  </conditionalFormatting>
  <conditionalFormatting sqref="AD43">
    <cfRule type="expression" dxfId="3" priority="18" stopIfTrue="1">
      <formula>$AP$43="■"</formula>
    </cfRule>
  </conditionalFormatting>
  <conditionalFormatting sqref="AD44">
    <cfRule type="expression" dxfId="2" priority="20" stopIfTrue="1">
      <formula>$AP$45="■"</formula>
    </cfRule>
  </conditionalFormatting>
  <conditionalFormatting sqref="AD45">
    <cfRule type="expression" dxfId="1" priority="19" stopIfTrue="1">
      <formula>$AP$47="■"</formula>
    </cfRule>
  </conditionalFormatting>
  <conditionalFormatting sqref="AD46">
    <cfRule type="expression" dxfId="0" priority="2" stopIfTrue="1">
      <formula>$AP$49="■"</formula>
    </cfRule>
  </conditionalFormatting>
  <printOptions horizontalCentered="1" verticalCentered="1"/>
  <pageMargins left="0.19685039370078741" right="0.19685039370078741" top="0.2" bottom="0.19685039370078741" header="0.51181102362204722" footer="0"/>
  <pageSetup paperSize="9" scale="8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書籍の注文方法</vt:lpstr>
      <vt:lpstr>入力見本</vt:lpstr>
      <vt:lpstr>書籍FAX注文書</vt:lpstr>
      <vt:lpstr>書籍FAX注文書!Print_Area</vt:lpstr>
      <vt:lpstr>入力見本!Print_Area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k1214</dc:creator>
  <cp:lastModifiedBy>長谷川　奈未</cp:lastModifiedBy>
  <cp:lastPrinted>2025-08-29T00:09:59Z</cp:lastPrinted>
  <dcterms:created xsi:type="dcterms:W3CDTF">2013-08-02T00:46:03Z</dcterms:created>
  <dcterms:modified xsi:type="dcterms:W3CDTF">2025-08-29T00:17:56Z</dcterms:modified>
</cp:coreProperties>
</file>