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z-file-sv01\012_出版\02_作業\02_【書籍普及】書籍管理\配本\2025\価格改定対応\団体FAX注文書\5.団体_2026.6月(260615)up\"/>
    </mc:Choice>
  </mc:AlternateContent>
  <xr:revisionPtr revIDLastSave="0" documentId="13_ncr:1_{0518A119-3A4C-40DF-9F6C-E981DCE7CB51}" xr6:coauthVersionLast="47" xr6:coauthVersionMax="47" xr10:uidLastSave="{00000000-0000-0000-0000-000000000000}"/>
  <bookViews>
    <workbookView xWindow="-108" yWindow="-108" windowWidth="23256" windowHeight="13896" activeTab="2" xr2:uid="{00000000-000D-0000-FFFF-FFFF00000000}"/>
  </bookViews>
  <sheets>
    <sheet name="書籍の注文方法" sheetId="19" r:id="rId1"/>
    <sheet name="入力見本" sheetId="35" r:id="rId2"/>
    <sheet name="書籍FAX注文書" sheetId="32" r:id="rId3"/>
  </sheets>
  <definedNames>
    <definedName name="_xlnm.Print_Area" localSheetId="2">書籍FAX注文書!$A$3:$AF$62</definedName>
    <definedName name="_xlnm.Print_Area" localSheetId="1">入力見本!$A$3:$AF$62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61" i="35" l="1"/>
  <c r="BB61" i="35" s="1"/>
  <c r="AU61" i="35"/>
  <c r="AV61" i="35" s="1"/>
  <c r="BA60" i="35"/>
  <c r="BB60" i="35" s="1"/>
  <c r="AU60" i="35"/>
  <c r="AV60" i="35" s="1"/>
  <c r="BA59" i="35"/>
  <c r="BB59" i="35" s="1"/>
  <c r="AU59" i="35"/>
  <c r="AV59" i="35" s="1"/>
  <c r="BA58" i="35"/>
  <c r="BB58" i="35" s="1"/>
  <c r="AU58" i="35"/>
  <c r="AV58" i="35" s="1"/>
  <c r="BA57" i="35"/>
  <c r="BB57" i="35" s="1"/>
  <c r="AU57" i="35"/>
  <c r="AV57" i="35" s="1"/>
  <c r="BB56" i="35"/>
  <c r="BA56" i="35"/>
  <c r="AU56" i="35"/>
  <c r="AV56" i="35" s="1"/>
  <c r="BA55" i="35"/>
  <c r="BG53" i="35"/>
  <c r="BH53" i="35" s="1"/>
  <c r="AO53" i="35"/>
  <c r="AN53" i="35"/>
  <c r="I53" i="35"/>
  <c r="BG52" i="35"/>
  <c r="BH52" i="35" s="1"/>
  <c r="BI49" i="35" s="1"/>
  <c r="BA52" i="35"/>
  <c r="BB52" i="35" s="1"/>
  <c r="BC51" i="35" s="1"/>
  <c r="I52" i="35"/>
  <c r="BG51" i="35"/>
  <c r="BH51" i="35" s="1"/>
  <c r="BA51" i="35"/>
  <c r="BB51" i="35" s="1"/>
  <c r="BC50" i="35" s="1"/>
  <c r="AU51" i="35"/>
  <c r="AV51" i="35" s="1"/>
  <c r="AO51" i="35"/>
  <c r="AN51" i="35"/>
  <c r="I51" i="35"/>
  <c r="BG50" i="35"/>
  <c r="BH50" i="35" s="1"/>
  <c r="BA50" i="35"/>
  <c r="BB50" i="35" s="1"/>
  <c r="BC49" i="35" s="1"/>
  <c r="AU50" i="35"/>
  <c r="AV50" i="35" s="1"/>
  <c r="AC51" i="35"/>
  <c r="AA51" i="35"/>
  <c r="I50" i="35"/>
  <c r="BG49" i="35"/>
  <c r="BH49" i="35" s="1"/>
  <c r="BB49" i="35"/>
  <c r="BC48" i="35" s="1"/>
  <c r="BA49" i="35"/>
  <c r="AU49" i="35"/>
  <c r="AV49" i="35" s="1"/>
  <c r="AO49" i="35"/>
  <c r="AN49" i="35"/>
  <c r="AP49" i="35" s="1"/>
  <c r="T49" i="35"/>
  <c r="I49" i="35"/>
  <c r="BG48" i="35"/>
  <c r="BH48" i="35" s="1"/>
  <c r="BA48" i="35"/>
  <c r="BB48" i="35" s="1"/>
  <c r="AU48" i="35"/>
  <c r="AV48" i="35" s="1"/>
  <c r="AE48" i="35"/>
  <c r="T48" i="35"/>
  <c r="I48" i="35"/>
  <c r="BA47" i="35"/>
  <c r="BB47" i="35" s="1"/>
  <c r="AO47" i="35"/>
  <c r="AP47" i="35" s="1"/>
  <c r="AN47" i="35"/>
  <c r="AE47" i="35"/>
  <c r="T47" i="35"/>
  <c r="I47" i="35"/>
  <c r="BG46" i="35"/>
  <c r="BH46" i="35" s="1"/>
  <c r="BA46" i="35"/>
  <c r="AU46" i="35"/>
  <c r="AV46" i="35" s="1"/>
  <c r="AE46" i="35"/>
  <c r="T46" i="35"/>
  <c r="I46" i="35"/>
  <c r="BA45" i="35"/>
  <c r="BB45" i="35" s="1"/>
  <c r="BC44" i="35" s="1"/>
  <c r="AU45" i="35"/>
  <c r="AV45" i="35" s="1"/>
  <c r="AO45" i="35"/>
  <c r="AN45" i="35"/>
  <c r="AP45" i="35" s="1"/>
  <c r="AE45" i="35"/>
  <c r="T45" i="35"/>
  <c r="I45" i="35"/>
  <c r="BG44" i="35"/>
  <c r="BH44" i="35" s="1"/>
  <c r="BI44" i="35" s="1"/>
  <c r="BA44" i="35"/>
  <c r="AU44" i="35"/>
  <c r="AV44" i="35" s="1"/>
  <c r="AE44" i="35"/>
  <c r="T44" i="35"/>
  <c r="I44" i="35"/>
  <c r="BH43" i="35"/>
  <c r="BI43" i="35" s="1"/>
  <c r="BG43" i="35"/>
  <c r="BA43" i="35"/>
  <c r="BB43" i="35" s="1"/>
  <c r="BC42" i="35" s="1"/>
  <c r="AU43" i="35"/>
  <c r="AV43" i="35" s="1"/>
  <c r="AO43" i="35"/>
  <c r="AN43" i="35"/>
  <c r="AP43" i="35" s="1"/>
  <c r="AE43" i="35"/>
  <c r="T43" i="35"/>
  <c r="I43" i="35"/>
  <c r="BG42" i="35"/>
  <c r="BA42" i="35"/>
  <c r="BB42" i="35" s="1"/>
  <c r="AU42" i="35"/>
  <c r="AV42" i="35" s="1"/>
  <c r="AE42" i="35"/>
  <c r="T42" i="35"/>
  <c r="I42" i="35"/>
  <c r="BG41" i="35"/>
  <c r="BH41" i="35" s="1"/>
  <c r="BI41" i="35" s="1"/>
  <c r="AU41" i="35"/>
  <c r="AV41" i="35" s="1"/>
  <c r="T41" i="35"/>
  <c r="I41" i="35"/>
  <c r="AO40" i="35"/>
  <c r="AN40" i="35"/>
  <c r="AP40" i="35" s="1"/>
  <c r="AE40" i="35"/>
  <c r="T40" i="35"/>
  <c r="I40" i="35"/>
  <c r="BG39" i="35"/>
  <c r="AU39" i="35"/>
  <c r="AE39" i="35"/>
  <c r="T39" i="35"/>
  <c r="I39" i="35"/>
  <c r="BG38" i="35"/>
  <c r="BH38" i="35" s="1"/>
  <c r="BI38" i="35" s="1"/>
  <c r="AU38" i="35"/>
  <c r="AE38" i="35"/>
  <c r="T38" i="35"/>
  <c r="I38" i="35"/>
  <c r="BG37" i="35"/>
  <c r="AU37" i="35"/>
  <c r="AV37" i="35" s="1"/>
  <c r="AW37" i="35" s="1"/>
  <c r="AO37" i="35"/>
  <c r="AN37" i="35"/>
  <c r="AP37" i="35" s="1"/>
  <c r="AI37" i="35"/>
  <c r="AH37" i="35"/>
  <c r="AE37" i="35"/>
  <c r="T37" i="35"/>
  <c r="I37" i="35"/>
  <c r="BG36" i="35"/>
  <c r="BH36" i="35" s="1"/>
  <c r="BI36" i="35" s="1"/>
  <c r="AU36" i="35"/>
  <c r="AE36" i="35"/>
  <c r="T36" i="35"/>
  <c r="I36" i="35"/>
  <c r="AU35" i="35"/>
  <c r="AV35" i="35" s="1"/>
  <c r="AE35" i="35"/>
  <c r="T35" i="35"/>
  <c r="I35" i="35"/>
  <c r="BG34" i="35"/>
  <c r="AU34" i="35"/>
  <c r="AV34" i="35" s="1"/>
  <c r="AO34" i="35"/>
  <c r="AN34" i="35"/>
  <c r="AP34" i="35" s="1"/>
  <c r="AE34" i="35"/>
  <c r="T34" i="35"/>
  <c r="I34" i="35"/>
  <c r="BG33" i="35"/>
  <c r="BH33" i="35" s="1"/>
  <c r="BI33" i="35" s="1"/>
  <c r="AU33" i="35"/>
  <c r="AV33" i="35" s="1"/>
  <c r="AE33" i="35"/>
  <c r="T33" i="35"/>
  <c r="I33" i="35"/>
  <c r="BG32" i="35"/>
  <c r="AU32" i="35"/>
  <c r="AV32" i="35" s="1"/>
  <c r="AE32" i="35"/>
  <c r="T32" i="35"/>
  <c r="I32" i="35"/>
  <c r="BG31" i="35"/>
  <c r="BA31" i="35"/>
  <c r="BB31" i="35" s="1"/>
  <c r="AU31" i="35"/>
  <c r="AV31" i="35" s="1"/>
  <c r="AO31" i="35"/>
  <c r="AP31" i="35" s="1"/>
  <c r="AN31" i="35"/>
  <c r="AL31" i="35"/>
  <c r="AK31" i="35"/>
  <c r="AM31" i="35" s="1"/>
  <c r="AI31" i="35"/>
  <c r="AH31" i="35"/>
  <c r="AJ31" i="35" s="1"/>
  <c r="AE31" i="35"/>
  <c r="T31" i="35"/>
  <c r="I31" i="35"/>
  <c r="BA30" i="35"/>
  <c r="BB30" i="35" s="1"/>
  <c r="AU30" i="35"/>
  <c r="AV30" i="35" s="1"/>
  <c r="AE30" i="35"/>
  <c r="T30" i="35"/>
  <c r="I30" i="35"/>
  <c r="BA29" i="35"/>
  <c r="BB29" i="35" s="1"/>
  <c r="AU29" i="35"/>
  <c r="AV29" i="35" s="1"/>
  <c r="AE29" i="35"/>
  <c r="T29" i="35"/>
  <c r="I29" i="35"/>
  <c r="BA28" i="35"/>
  <c r="BB28" i="35" s="1"/>
  <c r="AU28" i="35"/>
  <c r="AV28" i="35" s="1"/>
  <c r="AO28" i="35"/>
  <c r="AN28" i="35"/>
  <c r="AP28" i="35" s="1"/>
  <c r="AL28" i="35"/>
  <c r="AK28" i="35"/>
  <c r="AM28" i="35" s="1"/>
  <c r="AI28" i="35"/>
  <c r="AH28" i="35"/>
  <c r="T28" i="35"/>
  <c r="I28" i="35"/>
  <c r="BA27" i="35"/>
  <c r="BB27" i="35" s="1"/>
  <c r="AU27" i="35"/>
  <c r="AV27" i="35" s="1"/>
  <c r="T27" i="35"/>
  <c r="I27" i="35"/>
  <c r="BG26" i="35"/>
  <c r="BH26" i="35" s="1"/>
  <c r="BI26" i="35" s="1"/>
  <c r="BA26" i="35"/>
  <c r="BB26" i="35" s="1"/>
  <c r="AU26" i="35"/>
  <c r="AV26" i="35" s="1"/>
  <c r="AE26" i="35"/>
  <c r="T26" i="35"/>
  <c r="I26" i="35"/>
  <c r="BA25" i="35"/>
  <c r="BB25" i="35" s="1"/>
  <c r="AO25" i="35"/>
  <c r="AN25" i="35"/>
  <c r="AP25" i="35" s="1"/>
  <c r="AL25" i="35"/>
  <c r="AK25" i="35"/>
  <c r="AI25" i="35"/>
  <c r="AH25" i="35"/>
  <c r="AJ25" i="35" s="1"/>
  <c r="T25" i="35"/>
  <c r="I25" i="35"/>
  <c r="BH24" i="35"/>
  <c r="BI24" i="35" s="1"/>
  <c r="BG24" i="35"/>
  <c r="BA24" i="35"/>
  <c r="BB24" i="35" s="1"/>
  <c r="AU24" i="35"/>
  <c r="AV24" i="35" s="1"/>
  <c r="AE24" i="35"/>
  <c r="T24" i="35"/>
  <c r="I24" i="35"/>
  <c r="BA23" i="35"/>
  <c r="BB23" i="35" s="1"/>
  <c r="AU23" i="35"/>
  <c r="AV23" i="35" s="1"/>
  <c r="T23" i="35"/>
  <c r="I23" i="35"/>
  <c r="BG22" i="35"/>
  <c r="BH22" i="35" s="1"/>
  <c r="BA22" i="35"/>
  <c r="BB22" i="35" s="1"/>
  <c r="AE22" i="35"/>
  <c r="T22" i="35"/>
  <c r="I22" i="35"/>
  <c r="BG21" i="35"/>
  <c r="BH21" i="35" s="1"/>
  <c r="BA21" i="35"/>
  <c r="BB21" i="35" s="1"/>
  <c r="AU21" i="35"/>
  <c r="AV21" i="35" s="1"/>
  <c r="AO21" i="35"/>
  <c r="AN21" i="35"/>
  <c r="AL21" i="35"/>
  <c r="AK21" i="35"/>
  <c r="AI21" i="35"/>
  <c r="AH21" i="35"/>
  <c r="AJ21" i="35" s="1"/>
  <c r="AE21" i="35"/>
  <c r="T21" i="35"/>
  <c r="I21" i="35"/>
  <c r="BG20" i="35"/>
  <c r="BH20" i="35" s="1"/>
  <c r="BA20" i="35"/>
  <c r="BB20" i="35" s="1"/>
  <c r="AU20" i="35"/>
  <c r="AV20" i="35" s="1"/>
  <c r="AE20" i="35"/>
  <c r="T20" i="35"/>
  <c r="I20" i="35"/>
  <c r="BG19" i="35"/>
  <c r="BH19" i="35" s="1"/>
  <c r="AE19" i="35"/>
  <c r="BG18" i="35"/>
  <c r="BH18" i="35" s="1"/>
  <c r="AE18" i="35"/>
  <c r="BG17" i="35"/>
  <c r="BH17" i="35" s="1"/>
  <c r="AE17" i="35"/>
  <c r="BG15" i="35"/>
  <c r="AE15" i="35"/>
  <c r="BG14" i="35"/>
  <c r="BH14" i="35" s="1"/>
  <c r="BI14" i="35" s="1"/>
  <c r="AE14" i="35"/>
  <c r="BG13" i="35"/>
  <c r="BH13" i="35" s="1"/>
  <c r="AE13" i="35"/>
  <c r="BG12" i="35"/>
  <c r="AE12" i="35"/>
  <c r="BG11" i="35"/>
  <c r="BH11" i="35" s="1"/>
  <c r="BI11" i="35" s="1"/>
  <c r="AE11" i="35"/>
  <c r="BG10" i="35"/>
  <c r="AE10" i="35"/>
  <c r="AJ37" i="35" l="1"/>
  <c r="AM21" i="35"/>
  <c r="AP53" i="35"/>
  <c r="AE71" i="35"/>
  <c r="AP21" i="35"/>
  <c r="AP51" i="35"/>
  <c r="AM25" i="35"/>
  <c r="T71" i="35"/>
  <c r="I71" i="35"/>
  <c r="AJ28" i="35"/>
  <c r="BI31" i="35"/>
  <c r="BH10" i="35"/>
  <c r="BH31" i="35"/>
  <c r="BC46" i="35"/>
  <c r="BB55" i="35"/>
  <c r="BC55" i="35" s="1"/>
  <c r="BI13" i="35"/>
  <c r="BB44" i="35"/>
  <c r="BC43" i="35" s="1"/>
  <c r="AV36" i="35"/>
  <c r="AV67" i="35" s="1"/>
  <c r="AV38" i="35"/>
  <c r="AW38" i="35" s="1"/>
  <c r="BH39" i="35"/>
  <c r="BI39" i="35" s="1"/>
  <c r="BC41" i="35"/>
  <c r="BH34" i="35"/>
  <c r="BI34" i="35" s="1"/>
  <c r="BH42" i="35"/>
  <c r="BI42" i="35" s="1"/>
  <c r="BH12" i="35"/>
  <c r="BI12" i="35" s="1"/>
  <c r="BI48" i="35"/>
  <c r="BI50" i="35"/>
  <c r="BI51" i="35"/>
  <c r="AV39" i="35"/>
  <c r="AW39" i="35" s="1"/>
  <c r="BB46" i="35"/>
  <c r="BC45" i="35" s="1"/>
  <c r="BC47" i="35"/>
  <c r="BH15" i="35"/>
  <c r="BI15" i="35" s="1"/>
  <c r="BH32" i="35"/>
  <c r="BI32" i="35" s="1"/>
  <c r="BH37" i="35"/>
  <c r="BI37" i="35" s="1"/>
  <c r="AA51" i="32"/>
  <c r="AC51" i="32"/>
  <c r="Z53" i="35" l="1"/>
  <c r="AW36" i="35"/>
  <c r="AW70" i="35" s="1"/>
  <c r="BH67" i="35"/>
  <c r="BB67" i="35"/>
  <c r="BC70" i="35"/>
  <c r="BI10" i="35"/>
  <c r="BI70" i="35" s="1"/>
  <c r="BA61" i="32"/>
  <c r="BB61" i="32" s="1"/>
  <c r="BA60" i="32"/>
  <c r="BB60" i="32" s="1"/>
  <c r="BA59" i="32"/>
  <c r="BB59" i="32" s="1"/>
  <c r="BA58" i="32"/>
  <c r="BB58" i="32" s="1"/>
  <c r="BA57" i="32"/>
  <c r="BB57" i="32" s="1"/>
  <c r="BA56" i="32"/>
  <c r="BB56" i="32" s="1"/>
  <c r="BA55" i="32"/>
  <c r="BB55" i="32" s="1"/>
  <c r="AU61" i="32"/>
  <c r="AU60" i="32"/>
  <c r="AV60" i="32" s="1"/>
  <c r="AU59" i="32"/>
  <c r="AV59" i="32" s="1"/>
  <c r="AU58" i="32"/>
  <c r="AV58" i="32" s="1"/>
  <c r="AU57" i="32"/>
  <c r="AV57" i="32" s="1"/>
  <c r="AU56" i="32"/>
  <c r="AV56" i="32" s="1"/>
  <c r="AV61" i="32"/>
  <c r="BA31" i="32"/>
  <c r="AL31" i="32"/>
  <c r="AK31" i="32"/>
  <c r="AL25" i="32"/>
  <c r="AL21" i="32"/>
  <c r="AK25" i="32"/>
  <c r="AK21" i="32"/>
  <c r="AS80" i="35" l="1"/>
  <c r="AS84" i="35" s="1"/>
  <c r="AS81" i="35"/>
  <c r="BC55" i="32"/>
  <c r="AM31" i="32"/>
  <c r="T49" i="32"/>
  <c r="T48" i="32"/>
  <c r="T47" i="32"/>
  <c r="T46" i="32"/>
  <c r="T45" i="32"/>
  <c r="T44" i="32"/>
  <c r="T43" i="32"/>
  <c r="I48" i="32"/>
  <c r="I52" i="32"/>
  <c r="I51" i="32"/>
  <c r="I53" i="32"/>
  <c r="I50" i="32"/>
  <c r="I49" i="32"/>
  <c r="BG53" i="32"/>
  <c r="BH53" i="32" s="1"/>
  <c r="AO53" i="32"/>
  <c r="AN53" i="32"/>
  <c r="BG52" i="32"/>
  <c r="BA52" i="32"/>
  <c r="BB52" i="32" s="1"/>
  <c r="BG51" i="32"/>
  <c r="BA51" i="32"/>
  <c r="AU51" i="32"/>
  <c r="AV51" i="32" s="1"/>
  <c r="AO51" i="32"/>
  <c r="AN51" i="32"/>
  <c r="AP51" i="32" s="1"/>
  <c r="I47" i="32"/>
  <c r="BG50" i="32"/>
  <c r="BH50" i="32" s="1"/>
  <c r="BA50" i="32"/>
  <c r="BB50" i="32" s="1"/>
  <c r="AU50" i="32"/>
  <c r="AV50" i="32" s="1"/>
  <c r="T42" i="32"/>
  <c r="I46" i="32"/>
  <c r="BG49" i="32"/>
  <c r="BH49" i="32" s="1"/>
  <c r="BA49" i="32"/>
  <c r="AU49" i="32"/>
  <c r="AV49" i="32" s="1"/>
  <c r="AO49" i="32"/>
  <c r="AN49" i="32"/>
  <c r="AP49" i="32" s="1"/>
  <c r="T41" i="32"/>
  <c r="I45" i="32"/>
  <c r="BG48" i="32"/>
  <c r="BH48" i="32" s="1"/>
  <c r="BA48" i="32"/>
  <c r="AU48" i="32"/>
  <c r="AV48" i="32" s="1"/>
  <c r="AE48" i="32"/>
  <c r="T40" i="32"/>
  <c r="I44" i="32"/>
  <c r="BA47" i="32"/>
  <c r="AO47" i="32"/>
  <c r="AN47" i="32"/>
  <c r="AE47" i="32"/>
  <c r="T39" i="32"/>
  <c r="BG46" i="32"/>
  <c r="BH46" i="32" s="1"/>
  <c r="BA46" i="32"/>
  <c r="BB46" i="32" s="1"/>
  <c r="BC45" i="32" s="1"/>
  <c r="AU46" i="32"/>
  <c r="AV46" i="32" s="1"/>
  <c r="AE46" i="32"/>
  <c r="T38" i="32"/>
  <c r="I43" i="32"/>
  <c r="BA45" i="32"/>
  <c r="AU45" i="32"/>
  <c r="AV45" i="32" s="1"/>
  <c r="AO45" i="32"/>
  <c r="AN45" i="32"/>
  <c r="AE45" i="32"/>
  <c r="T37" i="32"/>
  <c r="I42" i="32"/>
  <c r="BG44" i="32"/>
  <c r="BH44" i="32" s="1"/>
  <c r="BI44" i="32" s="1"/>
  <c r="BA44" i="32"/>
  <c r="BB44" i="32" s="1"/>
  <c r="AU44" i="32"/>
  <c r="AV44" i="32" s="1"/>
  <c r="AE44" i="32"/>
  <c r="T36" i="32"/>
  <c r="I41" i="32"/>
  <c r="BG43" i="32"/>
  <c r="BA43" i="32"/>
  <c r="BB43" i="32" s="1"/>
  <c r="BC42" i="32" s="1"/>
  <c r="AU43" i="32"/>
  <c r="AV43" i="32" s="1"/>
  <c r="AO43" i="32"/>
  <c r="AN43" i="32"/>
  <c r="AE43" i="32"/>
  <c r="T35" i="32"/>
  <c r="I40" i="32"/>
  <c r="BG42" i="32"/>
  <c r="BA42" i="32"/>
  <c r="BB42" i="32" s="1"/>
  <c r="BC41" i="32" s="1"/>
  <c r="AU42" i="32"/>
  <c r="AV42" i="32" s="1"/>
  <c r="AE42" i="32"/>
  <c r="T34" i="32"/>
  <c r="I39" i="32"/>
  <c r="BG41" i="32"/>
  <c r="AU41" i="32"/>
  <c r="AV41" i="32" s="1"/>
  <c r="T33" i="32"/>
  <c r="I38" i="32"/>
  <c r="AO40" i="32"/>
  <c r="AN40" i="32"/>
  <c r="AP40" i="32" s="1"/>
  <c r="AE40" i="32"/>
  <c r="T32" i="32"/>
  <c r="BG39" i="32"/>
  <c r="AU39" i="32"/>
  <c r="AE39" i="32"/>
  <c r="I37" i="32"/>
  <c r="BG38" i="32"/>
  <c r="AU38" i="32"/>
  <c r="AV38" i="32" s="1"/>
  <c r="AW38" i="32" s="1"/>
  <c r="AE38" i="32"/>
  <c r="I36" i="32"/>
  <c r="BG37" i="32"/>
  <c r="AU37" i="32"/>
  <c r="AO37" i="32"/>
  <c r="AN37" i="32"/>
  <c r="AI37" i="32"/>
  <c r="AH37" i="32"/>
  <c r="AE37" i="32"/>
  <c r="I35" i="32"/>
  <c r="BG36" i="32"/>
  <c r="BH36" i="32" s="1"/>
  <c r="AU36" i="32"/>
  <c r="AE36" i="32"/>
  <c r="I34" i="32"/>
  <c r="AU35" i="32"/>
  <c r="AV35" i="32" s="1"/>
  <c r="AE35" i="32"/>
  <c r="I33" i="32"/>
  <c r="BG34" i="32"/>
  <c r="AU34" i="32"/>
  <c r="AV34" i="32" s="1"/>
  <c r="AO34" i="32"/>
  <c r="AN34" i="32"/>
  <c r="AE34" i="32"/>
  <c r="I32" i="32"/>
  <c r="BG33" i="32"/>
  <c r="AU33" i="32"/>
  <c r="AV33" i="32" s="1"/>
  <c r="AE33" i="32"/>
  <c r="I31" i="32"/>
  <c r="BG32" i="32"/>
  <c r="AU32" i="32"/>
  <c r="AV32" i="32" s="1"/>
  <c r="AE32" i="32"/>
  <c r="I30" i="32"/>
  <c r="BG31" i="32"/>
  <c r="BH31" i="32" s="1"/>
  <c r="BB31" i="32"/>
  <c r="AU31" i="32"/>
  <c r="AV31" i="32" s="1"/>
  <c r="AO31" i="32"/>
  <c r="AN31" i="32"/>
  <c r="AI31" i="32"/>
  <c r="AH31" i="32"/>
  <c r="AE31" i="32"/>
  <c r="T31" i="32"/>
  <c r="I29" i="32"/>
  <c r="BA30" i="32"/>
  <c r="BB30" i="32" s="1"/>
  <c r="AU30" i="32"/>
  <c r="AV30" i="32" s="1"/>
  <c r="AE30" i="32"/>
  <c r="T30" i="32"/>
  <c r="I28" i="32"/>
  <c r="BA29" i="32"/>
  <c r="BB29" i="32" s="1"/>
  <c r="AU29" i="32"/>
  <c r="AV29" i="32" s="1"/>
  <c r="AE29" i="32"/>
  <c r="T29" i="32"/>
  <c r="I27" i="32"/>
  <c r="BA28" i="32"/>
  <c r="BB28" i="32" s="1"/>
  <c r="AU28" i="32"/>
  <c r="AV28" i="32" s="1"/>
  <c r="AO28" i="32"/>
  <c r="AN28" i="32"/>
  <c r="AL28" i="32"/>
  <c r="AK28" i="32"/>
  <c r="AI28" i="32"/>
  <c r="AH28" i="32"/>
  <c r="T28" i="32"/>
  <c r="I26" i="32"/>
  <c r="BA27" i="32"/>
  <c r="BB27" i="32" s="1"/>
  <c r="AU27" i="32"/>
  <c r="AV27" i="32" s="1"/>
  <c r="T27" i="32"/>
  <c r="I25" i="32"/>
  <c r="BG26" i="32"/>
  <c r="BA26" i="32"/>
  <c r="BB26" i="32" s="1"/>
  <c r="AU26" i="32"/>
  <c r="AV26" i="32" s="1"/>
  <c r="AE26" i="32"/>
  <c r="T26" i="32"/>
  <c r="I24" i="32"/>
  <c r="BA25" i="32"/>
  <c r="BB25" i="32" s="1"/>
  <c r="AO25" i="32"/>
  <c r="AN25" i="32"/>
  <c r="AI25" i="32"/>
  <c r="AH25" i="32"/>
  <c r="T25" i="32"/>
  <c r="BG24" i="32"/>
  <c r="BH24" i="32" s="1"/>
  <c r="BI24" i="32" s="1"/>
  <c r="BA24" i="32"/>
  <c r="BB24" i="32" s="1"/>
  <c r="AU24" i="32"/>
  <c r="AV24" i="32" s="1"/>
  <c r="AE24" i="32"/>
  <c r="T24" i="32"/>
  <c r="I23" i="32"/>
  <c r="BA23" i="32"/>
  <c r="BB23" i="32" s="1"/>
  <c r="AU23" i="32"/>
  <c r="AV23" i="32" s="1"/>
  <c r="T23" i="32"/>
  <c r="I22" i="32"/>
  <c r="BG22" i="32"/>
  <c r="BH22" i="32" s="1"/>
  <c r="BA22" i="32"/>
  <c r="BB22" i="32" s="1"/>
  <c r="AE22" i="32"/>
  <c r="T22" i="32"/>
  <c r="BG21" i="32"/>
  <c r="BH21" i="32" s="1"/>
  <c r="BA21" i="32"/>
  <c r="BB21" i="32" s="1"/>
  <c r="AU21" i="32"/>
  <c r="AV21" i="32" s="1"/>
  <c r="AO21" i="32"/>
  <c r="AN21" i="32"/>
  <c r="AI21" i="32"/>
  <c r="AH21" i="32"/>
  <c r="AE21" i="32"/>
  <c r="T21" i="32"/>
  <c r="I21" i="32"/>
  <c r="BG20" i="32"/>
  <c r="BH20" i="32" s="1"/>
  <c r="BA20" i="32"/>
  <c r="BB20" i="32" s="1"/>
  <c r="AU20" i="32"/>
  <c r="AV20" i="32" s="1"/>
  <c r="AE20" i="32"/>
  <c r="T20" i="32"/>
  <c r="I20" i="32"/>
  <c r="BG19" i="32"/>
  <c r="BH19" i="32" s="1"/>
  <c r="AE19" i="32"/>
  <c r="BG18" i="32"/>
  <c r="BH18" i="32" s="1"/>
  <c r="AE18" i="32"/>
  <c r="BG17" i="32"/>
  <c r="BH17" i="32" s="1"/>
  <c r="AE17" i="32"/>
  <c r="BG15" i="32"/>
  <c r="AE15" i="32"/>
  <c r="BG14" i="32"/>
  <c r="AE14" i="32"/>
  <c r="BG13" i="32"/>
  <c r="AE13" i="32"/>
  <c r="BG12" i="32"/>
  <c r="BH12" i="32" s="1"/>
  <c r="BI12" i="32" s="1"/>
  <c r="AE12" i="32"/>
  <c r="BG11" i="32"/>
  <c r="AE11" i="32"/>
  <c r="BG10" i="32"/>
  <c r="AE10" i="32"/>
  <c r="AP45" i="32" l="1"/>
  <c r="AP47" i="32"/>
  <c r="AD59" i="35"/>
  <c r="AS83" i="35"/>
  <c r="AS85" i="35"/>
  <c r="AP53" i="32"/>
  <c r="BC51" i="32"/>
  <c r="AE71" i="32"/>
  <c r="AJ21" i="32"/>
  <c r="T71" i="32"/>
  <c r="I71" i="32"/>
  <c r="AM21" i="32"/>
  <c r="AM25" i="32"/>
  <c r="AJ37" i="32"/>
  <c r="AP31" i="32"/>
  <c r="AJ28" i="32"/>
  <c r="AP43" i="32"/>
  <c r="AP21" i="32"/>
  <c r="AP25" i="32"/>
  <c r="AJ31" i="32"/>
  <c r="BC43" i="32"/>
  <c r="AP28" i="32"/>
  <c r="AP34" i="32"/>
  <c r="BI50" i="32"/>
  <c r="AM28" i="32"/>
  <c r="AP37" i="32"/>
  <c r="BH42" i="32"/>
  <c r="BI42" i="32" s="1"/>
  <c r="BH52" i="32"/>
  <c r="BI49" i="32" s="1"/>
  <c r="BI31" i="32"/>
  <c r="BI36" i="32"/>
  <c r="BH10" i="32"/>
  <c r="BH41" i="32"/>
  <c r="BI41" i="32" s="1"/>
  <c r="BH15" i="32"/>
  <c r="BI15" i="32" s="1"/>
  <c r="BH39" i="32"/>
  <c r="BI39" i="32" s="1"/>
  <c r="AJ25" i="32"/>
  <c r="BB45" i="32"/>
  <c r="BC44" i="32" s="1"/>
  <c r="BB48" i="32"/>
  <c r="BC47" i="32" s="1"/>
  <c r="BB51" i="32"/>
  <c r="BC50" i="32" s="1"/>
  <c r="AV37" i="32"/>
  <c r="AW37" i="32" s="1"/>
  <c r="BH13" i="32"/>
  <c r="BI13" i="32" s="1"/>
  <c r="BH38" i="32"/>
  <c r="BI38" i="32" s="1"/>
  <c r="BH43" i="32"/>
  <c r="BI43" i="32" s="1"/>
  <c r="BB49" i="32"/>
  <c r="BC49" i="32"/>
  <c r="BH37" i="32"/>
  <c r="BI37" i="32" s="1"/>
  <c r="BH33" i="32"/>
  <c r="BI33" i="32" s="1"/>
  <c r="BH34" i="32"/>
  <c r="BI34" i="32" s="1"/>
  <c r="BB47" i="32"/>
  <c r="BC46" i="32" s="1"/>
  <c r="BI48" i="32"/>
  <c r="BH51" i="32"/>
  <c r="BI51" i="32" s="1"/>
  <c r="BH32" i="32"/>
  <c r="BI32" i="32" s="1"/>
  <c r="AV36" i="32"/>
  <c r="AW36" i="32" s="1"/>
  <c r="BH11" i="32"/>
  <c r="BI11" i="32" s="1"/>
  <c r="BH14" i="32"/>
  <c r="BI14" i="32" s="1"/>
  <c r="BH26" i="32"/>
  <c r="BI26" i="32" s="1"/>
  <c r="AV39" i="32"/>
  <c r="AW39" i="32" s="1"/>
  <c r="Z53" i="32" l="1"/>
  <c r="AS86" i="35"/>
  <c r="AS87" i="35" s="1"/>
  <c r="BI10" i="32"/>
  <c r="BH67" i="32"/>
  <c r="AV67" i="32"/>
  <c r="BB67" i="32"/>
  <c r="BC48" i="32"/>
  <c r="BC70" i="32" s="1"/>
  <c r="AW70" i="32"/>
  <c r="BI70" i="32"/>
  <c r="AS80" i="32" l="1"/>
  <c r="AS84" i="32" s="1"/>
  <c r="AS81" i="32"/>
  <c r="AS83" i="32" l="1"/>
  <c r="AD59" i="32"/>
  <c r="AS85" i="32"/>
  <c r="AS86" i="32" l="1"/>
  <c r="AS87" i="32" s="1"/>
</calcChain>
</file>

<file path=xl/sharedStrings.xml><?xml version="1.0" encoding="utf-8"?>
<sst xmlns="http://schemas.openxmlformats.org/spreadsheetml/2006/main" count="899" uniqueCount="233">
  <si>
    <t>会場番号</t>
    <rPh sb="0" eb="2">
      <t>カイジョウ</t>
    </rPh>
    <rPh sb="2" eb="4">
      <t>バンゴウ</t>
    </rPh>
    <phoneticPr fontId="1"/>
  </si>
  <si>
    <t>貴団体名</t>
    <rPh sb="0" eb="1">
      <t>キ</t>
    </rPh>
    <rPh sb="1" eb="3">
      <t>ダンタイ</t>
    </rPh>
    <rPh sb="3" eb="4">
      <t>ナ</t>
    </rPh>
    <phoneticPr fontId="1"/>
  </si>
  <si>
    <t>コード</t>
  </si>
  <si>
    <t>５級</t>
    <phoneticPr fontId="4"/>
  </si>
  <si>
    <t>６級</t>
    <phoneticPr fontId="4"/>
  </si>
  <si>
    <t>準２級</t>
  </si>
  <si>
    <t>３級</t>
  </si>
  <si>
    <t>４級</t>
  </si>
  <si>
    <t>５級</t>
  </si>
  <si>
    <t>６級</t>
  </si>
  <si>
    <t>７級</t>
  </si>
  <si>
    <t>８級</t>
  </si>
  <si>
    <t>９級</t>
  </si>
  <si>
    <t>１０級</t>
  </si>
  <si>
    <t>シリーズ</t>
    <phoneticPr fontId="1"/>
  </si>
  <si>
    <t>書籍名</t>
    <rPh sb="0" eb="2">
      <t>ショセキ</t>
    </rPh>
    <rPh sb="2" eb="3">
      <t>ナ</t>
    </rPh>
    <phoneticPr fontId="1"/>
  </si>
  <si>
    <t>注文</t>
    <rPh sb="0" eb="2">
      <t>チュウモン</t>
    </rPh>
    <phoneticPr fontId="1"/>
  </si>
  <si>
    <t>税込
価格</t>
    <rPh sb="0" eb="2">
      <t>ゼイコミ</t>
    </rPh>
    <rPh sb="3" eb="5">
      <t>カカク</t>
    </rPh>
    <phoneticPr fontId="4"/>
  </si>
  <si>
    <t>注文ご担当者名</t>
    <rPh sb="0" eb="2">
      <t>チュウモン</t>
    </rPh>
    <rPh sb="3" eb="5">
      <t>タントウ</t>
    </rPh>
    <rPh sb="5" eb="6">
      <t>シャ</t>
    </rPh>
    <rPh sb="6" eb="7">
      <t>ナ</t>
    </rPh>
    <phoneticPr fontId="1"/>
  </si>
  <si>
    <t>TEL</t>
    <phoneticPr fontId="1"/>
  </si>
  <si>
    <t>FAX</t>
    <phoneticPr fontId="1"/>
  </si>
  <si>
    <t>送付先TEL</t>
    <rPh sb="0" eb="2">
      <t>ソウフ</t>
    </rPh>
    <rPh sb="2" eb="3">
      <t>サキ</t>
    </rPh>
    <phoneticPr fontId="1"/>
  </si>
  <si>
    <t>送付先名(団体名)</t>
    <rPh sb="0" eb="2">
      <t>ソウフ</t>
    </rPh>
    <rPh sb="2" eb="3">
      <t>サキ</t>
    </rPh>
    <rPh sb="3" eb="4">
      <t>ナ</t>
    </rPh>
    <rPh sb="5" eb="7">
      <t>ダンタイ</t>
    </rPh>
    <rPh sb="7" eb="8">
      <t>ナ</t>
    </rPh>
    <phoneticPr fontId="1"/>
  </si>
  <si>
    <t>２級</t>
    <phoneticPr fontId="4"/>
  </si>
  <si>
    <t>改訂三版</t>
    <phoneticPr fontId="4"/>
  </si>
  <si>
    <t>準２級</t>
    <phoneticPr fontId="4"/>
  </si>
  <si>
    <t>改訂二版</t>
  </si>
  <si>
    <t>３級</t>
    <phoneticPr fontId="4"/>
  </si>
  <si>
    <t>４級</t>
    <phoneticPr fontId="4"/>
  </si>
  <si>
    <t>７級</t>
    <phoneticPr fontId="4"/>
  </si>
  <si>
    <t>８級</t>
    <phoneticPr fontId="4"/>
  </si>
  <si>
    <t>９級</t>
    <phoneticPr fontId="4"/>
  </si>
  <si>
    <t>１０級</t>
    <phoneticPr fontId="4"/>
  </si>
  <si>
    <t>８級　　</t>
  </si>
  <si>
    <t>９級　</t>
  </si>
  <si>
    <t>１０級　</t>
  </si>
  <si>
    <t>１/準１級　</t>
    <phoneticPr fontId="1"/>
  </si>
  <si>
    <t>２級　　　</t>
  </si>
  <si>
    <t>改訂版</t>
    <phoneticPr fontId="4"/>
  </si>
  <si>
    <t>改訂版</t>
    <rPh sb="2" eb="3">
      <t>ハン</t>
    </rPh>
    <phoneticPr fontId="4"/>
  </si>
  <si>
    <t>準２級</t>
    <rPh sb="2" eb="3">
      <t>キュウ</t>
    </rPh>
    <phoneticPr fontId="4"/>
  </si>
  <si>
    <t>献本</t>
    <rPh sb="0" eb="2">
      <t>ケンポン</t>
    </rPh>
    <phoneticPr fontId="1"/>
  </si>
  <si>
    <t>四字熟語辞典　第二版</t>
    <rPh sb="2" eb="4">
      <t>ジュクゴ</t>
    </rPh>
    <rPh sb="4" eb="6">
      <t>ジテン</t>
    </rPh>
    <phoneticPr fontId="4"/>
  </si>
  <si>
    <r>
      <t xml:space="preserve">辞典
</t>
    </r>
    <r>
      <rPr>
        <sz val="8"/>
        <rFont val="ＭＳ Ｐゴシック"/>
        <family val="3"/>
        <charset val="128"/>
      </rPr>
      <t>(サイズ：B6)</t>
    </r>
    <phoneticPr fontId="4"/>
  </si>
  <si>
    <r>
      <t xml:space="preserve">漢検要覧
</t>
    </r>
    <r>
      <rPr>
        <sz val="8"/>
        <rFont val="ＭＳ Ｐゴシック"/>
        <family val="3"/>
        <charset val="128"/>
      </rPr>
      <t>(サイズ：A5)</t>
    </r>
    <rPh sb="0" eb="2">
      <t>カンケン</t>
    </rPh>
    <rPh sb="2" eb="4">
      <t>ヨウラン</t>
    </rPh>
    <phoneticPr fontId="4"/>
  </si>
  <si>
    <r>
      <t xml:space="preserve">漢検
漢字学習
ステップ
</t>
    </r>
    <r>
      <rPr>
        <sz val="8"/>
        <rFont val="ＭＳ Ｐゴシック"/>
        <family val="3"/>
        <charset val="128"/>
      </rPr>
      <t>(サイズ：A5)</t>
    </r>
    <rPh sb="0" eb="2">
      <t>カンケン</t>
    </rPh>
    <rPh sb="3" eb="5">
      <t>カンジ</t>
    </rPh>
    <rPh sb="5" eb="7">
      <t>ガクシュウ</t>
    </rPh>
    <phoneticPr fontId="4"/>
  </si>
  <si>
    <r>
      <rPr>
        <sz val="9"/>
        <rFont val="ＭＳ Ｐゴシック"/>
        <family val="3"/>
        <charset val="128"/>
      </rPr>
      <t>漢検
分野別
問題集</t>
    </r>
    <r>
      <rPr>
        <sz val="10"/>
        <rFont val="ＭＳ Ｐゴシック"/>
        <family val="3"/>
        <charset val="128"/>
      </rPr>
      <t xml:space="preserve">
</t>
    </r>
    <r>
      <rPr>
        <sz val="8"/>
        <rFont val="ＭＳ Ｐゴシック"/>
        <family val="3"/>
        <charset val="128"/>
      </rPr>
      <t>(サイズ：A5)</t>
    </r>
    <rPh sb="0" eb="2">
      <t>カンケン</t>
    </rPh>
    <rPh sb="7" eb="9">
      <t>モンダイ</t>
    </rPh>
    <rPh sb="9" eb="10">
      <t>シュウ</t>
    </rPh>
    <phoneticPr fontId="4"/>
  </si>
  <si>
    <r>
      <t xml:space="preserve">漢検
実力完成
ドリル
ステージ
</t>
    </r>
    <r>
      <rPr>
        <sz val="8"/>
        <rFont val="ＭＳ Ｐゴシック"/>
        <family val="3"/>
        <charset val="128"/>
      </rPr>
      <t>(サイズ：A5)</t>
    </r>
    <rPh sb="0" eb="2">
      <t>カンケン</t>
    </rPh>
    <rPh sb="3" eb="5">
      <t>ジツリョク</t>
    </rPh>
    <rPh sb="5" eb="7">
      <t>カンセイ</t>
    </rPh>
    <phoneticPr fontId="1"/>
  </si>
  <si>
    <t>↓送付先がご登録住所と異なる場合のみご記入ください。(請求書は登録の住所にお送りします。)</t>
    <rPh sb="1" eb="3">
      <t>ソウフ</t>
    </rPh>
    <rPh sb="3" eb="4">
      <t>サキ</t>
    </rPh>
    <rPh sb="6" eb="8">
      <t>トウロク</t>
    </rPh>
    <rPh sb="8" eb="10">
      <t>ジュウショ</t>
    </rPh>
    <rPh sb="11" eb="12">
      <t>コト</t>
    </rPh>
    <rPh sb="14" eb="16">
      <t>バアイ</t>
    </rPh>
    <rPh sb="19" eb="21">
      <t>キニュウ</t>
    </rPh>
    <rPh sb="27" eb="30">
      <t>セイキュウショ</t>
    </rPh>
    <rPh sb="31" eb="33">
      <t>トウロク</t>
    </rPh>
    <rPh sb="34" eb="36">
      <t>ジュウショ</t>
    </rPh>
    <rPh sb="38" eb="39">
      <t>オク</t>
    </rPh>
    <phoneticPr fontId="1"/>
  </si>
  <si>
    <t>冊</t>
    <rPh sb="0" eb="1">
      <t>サツ</t>
    </rPh>
    <phoneticPr fontId="1"/>
  </si>
  <si>
    <t>合計冊数</t>
    <rPh sb="0" eb="2">
      <t>ゴウケイ</t>
    </rPh>
    <rPh sb="2" eb="4">
      <t>サッスウ</t>
    </rPh>
    <phoneticPr fontId="1"/>
  </si>
  <si>
    <t>円</t>
    <rPh sb="0" eb="1">
      <t>エン</t>
    </rPh>
    <phoneticPr fontId="1"/>
  </si>
  <si>
    <t>冊数</t>
    <rPh sb="0" eb="2">
      <t>サッスウ</t>
    </rPh>
    <phoneticPr fontId="1"/>
  </si>
  <si>
    <t>２～１０級対応</t>
    <rPh sb="4" eb="5">
      <t>キュウ</t>
    </rPh>
    <rPh sb="5" eb="7">
      <t>タイオウ</t>
    </rPh>
    <phoneticPr fontId="4"/>
  </si>
  <si>
    <t>さわって！あそんで！みんなの漢字</t>
    <rPh sb="14" eb="16">
      <t>カンジ</t>
    </rPh>
    <phoneticPr fontId="4"/>
  </si>
  <si>
    <t>１/準１級対応</t>
    <rPh sb="2" eb="3">
      <t>ジュン</t>
    </rPh>
    <rPh sb="4" eb="5">
      <t>キュウ</t>
    </rPh>
    <rPh sb="5" eb="7">
      <t>タイオウ</t>
    </rPh>
    <phoneticPr fontId="4"/>
  </si>
  <si>
    <r>
      <t xml:space="preserve">いちまると
はじめよう！
わくわく漢検
</t>
    </r>
    <r>
      <rPr>
        <sz val="8"/>
        <rFont val="ＭＳ Ｐゴシック"/>
        <family val="3"/>
        <charset val="128"/>
      </rPr>
      <t>(サイズ：A5変型)</t>
    </r>
    <rPh sb="17" eb="19">
      <t>カンケン</t>
    </rPh>
    <rPh sb="27" eb="29">
      <t>ヘンケイ</t>
    </rPh>
    <phoneticPr fontId="1"/>
  </si>
  <si>
    <t>送付先ご担当者名</t>
    <rPh sb="0" eb="2">
      <t>ソウフ</t>
    </rPh>
    <rPh sb="2" eb="3">
      <t>サキ</t>
    </rPh>
    <rPh sb="4" eb="6">
      <t>タントウ</t>
    </rPh>
    <rPh sb="6" eb="7">
      <t>シャ</t>
    </rPh>
    <rPh sb="7" eb="8">
      <t>ナ</t>
    </rPh>
    <phoneticPr fontId="1"/>
  </si>
  <si>
    <t>漢検漢字辞典　第二版</t>
    <rPh sb="0" eb="2">
      <t>カンケン</t>
    </rPh>
    <rPh sb="4" eb="6">
      <t>ジテン</t>
    </rPh>
    <rPh sb="7" eb="8">
      <t>ダイ</t>
    </rPh>
    <rPh sb="8" eb="10">
      <t>ニハン</t>
    </rPh>
    <phoneticPr fontId="4"/>
  </si>
  <si>
    <r>
      <t>漢検 
実物大過去問
本番チャレンジ！
(サイズ：B5
B4二つ折り)</t>
    </r>
    <r>
      <rPr>
        <b/>
        <sz val="10"/>
        <rFont val="ＭＳ Ｐゴシック"/>
        <family val="3"/>
        <charset val="128"/>
      </rPr>
      <t/>
    </r>
    <rPh sb="4" eb="6">
      <t>ジツブツ</t>
    </rPh>
    <rPh sb="6" eb="7">
      <t>ダイ</t>
    </rPh>
    <rPh sb="7" eb="9">
      <t>カコ</t>
    </rPh>
    <rPh sb="11" eb="13">
      <t>ホンバン</t>
    </rPh>
    <rPh sb="30" eb="31">
      <t>フタ</t>
    </rPh>
    <rPh sb="32" eb="33">
      <t>オ</t>
    </rPh>
    <phoneticPr fontId="4"/>
  </si>
  <si>
    <t xml:space="preserve">精選演習 </t>
  </si>
  <si>
    <t>送付先住所　</t>
    <rPh sb="0" eb="2">
      <t>ソウフ</t>
    </rPh>
    <rPh sb="2" eb="3">
      <t>サキ</t>
    </rPh>
    <rPh sb="3" eb="5">
      <t>ジュウショ</t>
    </rPh>
    <phoneticPr fontId="1"/>
  </si>
  <si>
    <t>□希望する</t>
  </si>
  <si>
    <r>
      <t xml:space="preserve">漢検 
過去問題集
</t>
    </r>
    <r>
      <rPr>
        <sz val="8"/>
        <rFont val="ＭＳ Ｐゴシック"/>
        <family val="3"/>
        <charset val="128"/>
      </rPr>
      <t>(サイズ：A5)</t>
    </r>
    <rPh sb="4" eb="6">
      <t>カコ</t>
    </rPh>
    <rPh sb="6" eb="8">
      <t>モンダイ</t>
    </rPh>
    <rPh sb="8" eb="9">
      <t>シュウ</t>
    </rPh>
    <phoneticPr fontId="4"/>
  </si>
  <si>
    <t>シリーズ</t>
  </si>
  <si>
    <t>その他</t>
    <rPh sb="2" eb="3">
      <t>タ</t>
    </rPh>
    <phoneticPr fontId="1"/>
  </si>
  <si>
    <r>
      <t xml:space="preserve">文章力
ステップ
</t>
    </r>
    <r>
      <rPr>
        <sz val="8"/>
        <rFont val="ＭＳ Ｐゴシック"/>
        <family val="3"/>
        <charset val="128"/>
      </rPr>
      <t>（サイズ：B5）</t>
    </r>
    <rPh sb="0" eb="3">
      <t>ブンショウリョク</t>
    </rPh>
    <phoneticPr fontId="1"/>
  </si>
  <si>
    <r>
      <t xml:space="preserve">文章検
公式テキスト
</t>
    </r>
    <r>
      <rPr>
        <sz val="8"/>
        <rFont val="ＭＳ Ｐゴシック"/>
        <family val="3"/>
        <charset val="128"/>
      </rPr>
      <t>（サイズ：B5）</t>
    </r>
    <rPh sb="0" eb="2">
      <t>ブンショウ</t>
    </rPh>
    <rPh sb="2" eb="3">
      <t>ケン</t>
    </rPh>
    <rPh sb="4" eb="6">
      <t>コウシキ</t>
    </rPh>
    <phoneticPr fontId="1"/>
  </si>
  <si>
    <t>マンガで体験！にっぽんのカイシャ</t>
    <rPh sb="4" eb="6">
      <t>タイケン</t>
    </rPh>
    <phoneticPr fontId="4"/>
  </si>
  <si>
    <t>必ずご確認
ください！→</t>
    <rPh sb="0" eb="1">
      <t>カナラ</t>
    </rPh>
    <rPh sb="3" eb="5">
      <t>カクニン</t>
    </rPh>
    <phoneticPr fontId="1"/>
  </si>
  <si>
    <t>四字熟語辞典</t>
    <rPh sb="2" eb="4">
      <t>ジュクゴ</t>
    </rPh>
    <rPh sb="4" eb="6">
      <t>ジテン</t>
    </rPh>
    <phoneticPr fontId="4"/>
  </si>
  <si>
    <t>漢検漢字辞典</t>
    <rPh sb="0" eb="2">
      <t>カンケン</t>
    </rPh>
    <rPh sb="4" eb="6">
      <t>ジテン</t>
    </rPh>
    <phoneticPr fontId="4"/>
  </si>
  <si>
    <t>注文+献本</t>
    <rPh sb="0" eb="2">
      <t>チュウモン</t>
    </rPh>
    <rPh sb="3" eb="5">
      <t>ケンポン</t>
    </rPh>
    <phoneticPr fontId="1"/>
  </si>
  <si>
    <t>〈FAXでのご注文〉</t>
  </si>
  <si>
    <t>●銀行でのお振り込みも可能です（別途手数料がかかります）。請求書に記載の口座にお振り込みください。</t>
  </si>
  <si>
    <t>ご返品は原則受け付けておりません。</t>
  </si>
  <si>
    <t>〈送料〉</t>
  </si>
  <si>
    <t>〈宅配業者〉</t>
  </si>
  <si>
    <t>ヤマト運輸にて発送しております。</t>
  </si>
  <si>
    <t>①注文情報をご入力ください。</t>
  </si>
  <si>
    <t>③配送情報などを登録し、最終確認をして注文を確定してください。</t>
  </si>
  <si>
    <r>
      <t>※</t>
    </r>
    <r>
      <rPr>
        <sz val="10.5"/>
        <color indexed="8"/>
        <rFont val="ＭＳ Ｐゴシック"/>
        <family val="3"/>
        <charset val="128"/>
      </rPr>
      <t>のちほど当協会よりメールで、次回以降に使用するログインＩＤと仮パスワードをお送りいたします。ぜひご登録ください。</t>
    </r>
  </si>
  <si>
    <r>
      <t xml:space="preserve">漢検
分野別
問題集
</t>
    </r>
    <r>
      <rPr>
        <sz val="8"/>
        <rFont val="ＭＳ Ｐゴシック"/>
        <family val="3"/>
        <charset val="128"/>
      </rPr>
      <t>(サイズ：A5)</t>
    </r>
    <rPh sb="0" eb="2">
      <t>カンケン</t>
    </rPh>
    <rPh sb="3" eb="5">
      <t>ブンヤ</t>
    </rPh>
    <rPh sb="5" eb="6">
      <t>ベツ</t>
    </rPh>
    <rPh sb="7" eb="10">
      <t>モンダイシュウ</t>
    </rPh>
    <phoneticPr fontId="1"/>
  </si>
  <si>
    <t>さわって！</t>
    <phoneticPr fontId="4"/>
  </si>
  <si>
    <t>チャタ</t>
    <phoneticPr fontId="4"/>
  </si>
  <si>
    <t>いち絵本</t>
    <rPh sb="2" eb="4">
      <t>エホン</t>
    </rPh>
    <phoneticPr fontId="4"/>
  </si>
  <si>
    <t>書籍の注文方法</t>
    <rPh sb="0" eb="2">
      <t>ショセキ</t>
    </rPh>
    <rPh sb="3" eb="5">
      <t>チュウモン</t>
    </rPh>
    <rPh sb="5" eb="7">
      <t>ホウホウ</t>
    </rPh>
    <phoneticPr fontId="1"/>
  </si>
  <si>
    <t>　ご注文</t>
    <rPh sb="2" eb="4">
      <t>チュウモン</t>
    </rPh>
    <phoneticPr fontId="1"/>
  </si>
  <si>
    <t>〈WEBでのご注文〉</t>
    <phoneticPr fontId="1"/>
  </si>
  <si>
    <t>団体Web書籍注文サイト</t>
    <rPh sb="0" eb="2">
      <t>ダンタイ</t>
    </rPh>
    <rPh sb="5" eb="7">
      <t>ショセキ</t>
    </rPh>
    <rPh sb="7" eb="9">
      <t>チュウモン</t>
    </rPh>
    <phoneticPr fontId="1"/>
  </si>
  <si>
    <t>https://book.kanken.or.jp/</t>
    <phoneticPr fontId="1"/>
  </si>
  <si>
    <r>
      <t>②カートから「注文手続きへ」に進み、ユーザー登録を行ってください。</t>
    </r>
    <r>
      <rPr>
        <sz val="10.5"/>
        <color indexed="30"/>
        <rFont val="ＭＳ Ｐゴシック"/>
        <family val="3"/>
        <charset val="128"/>
      </rPr>
      <t>会場番号、メールアドレスが必要</t>
    </r>
    <r>
      <rPr>
        <sz val="10.5"/>
        <color indexed="8"/>
        <rFont val="ＭＳ Ｐゴシック"/>
        <family val="3"/>
        <charset val="128"/>
      </rPr>
      <t>です。</t>
    </r>
    <phoneticPr fontId="1"/>
  </si>
  <si>
    <t>① 注文書に必要事項をご記入ください。</t>
    <phoneticPr fontId="1"/>
  </si>
  <si>
    <t>　※メール添付不可。</t>
    <rPh sb="5" eb="7">
      <t>テンプ</t>
    </rPh>
    <rPh sb="7" eb="9">
      <t>フカ</t>
    </rPh>
    <phoneticPr fontId="1"/>
  </si>
  <si>
    <t>　※内容に不備がある場合や、使用期間が大幅に過ぎている注文書をご使用の場合は、出荷が遅れる可能性がございます。</t>
    <rPh sb="14" eb="16">
      <t>シヨウ</t>
    </rPh>
    <rPh sb="16" eb="18">
      <t>キカン</t>
    </rPh>
    <rPh sb="19" eb="21">
      <t>オオハバ</t>
    </rPh>
    <rPh sb="22" eb="23">
      <t>ス</t>
    </rPh>
    <rPh sb="27" eb="30">
      <t>チュウモンショ</t>
    </rPh>
    <rPh sb="32" eb="34">
      <t>シヨウ</t>
    </rPh>
    <rPh sb="35" eb="37">
      <t>バアイ</t>
    </rPh>
    <rPh sb="39" eb="41">
      <t>シュッカ</t>
    </rPh>
    <rPh sb="45" eb="48">
      <t>カノウセイ</t>
    </rPh>
    <phoneticPr fontId="1"/>
  </si>
  <si>
    <t>●請求書は注文ご担当者様宛で発行いたします。請求書の宛名変更をご希望される場合は、『備考』欄にご記入ください。</t>
    <phoneticPr fontId="1"/>
  </si>
  <si>
    <r>
      <rPr>
        <sz val="11"/>
        <color indexed="10"/>
        <rFont val="ＭＳ Ｐゴシック"/>
        <family val="3"/>
        <charset val="128"/>
      </rPr>
      <t>　※生徒の皆様への個別の請求書は対応いたしかねます。</t>
    </r>
    <r>
      <rPr>
        <sz val="11"/>
        <color theme="1"/>
        <rFont val="ＭＳ Ｐゴシック"/>
        <family val="3"/>
        <charset val="128"/>
        <scheme val="minor"/>
      </rPr>
      <t>ご了承ください。</t>
    </r>
    <phoneticPr fontId="1"/>
  </si>
  <si>
    <t>・漢字学習ステップ２級を７冊、漢字学習ステップ8級ワイド版を７冊。</t>
    <phoneticPr fontId="1"/>
  </si>
  <si>
    <t>・漢字学習ステップ２級を７冊、分野別問題集３級を７冊。</t>
    <phoneticPr fontId="1"/>
  </si>
  <si>
    <r>
      <t>⇒各シリーズ合計が10冊以上ではないため、</t>
    </r>
    <r>
      <rPr>
        <u/>
        <sz val="11"/>
        <color indexed="17"/>
        <rFont val="ＭＳ Ｐゴシック"/>
        <family val="3"/>
        <charset val="128"/>
      </rPr>
      <t>献本はおつけできません。</t>
    </r>
    <phoneticPr fontId="1"/>
  </si>
  <si>
    <t>　お支払い</t>
    <rPh sb="2" eb="4">
      <t>シハラ</t>
    </rPh>
    <phoneticPr fontId="1"/>
  </si>
  <si>
    <r>
      <t>●</t>
    </r>
    <r>
      <rPr>
        <sz val="11"/>
        <color indexed="10"/>
        <rFont val="ＭＳ Ｐゴシック"/>
        <family val="3"/>
        <charset val="128"/>
      </rPr>
      <t>請求書</t>
    </r>
    <r>
      <rPr>
        <sz val="11"/>
        <color theme="1"/>
        <rFont val="ＭＳ Ｐゴシック"/>
        <family val="3"/>
        <charset val="128"/>
        <scheme val="minor"/>
      </rPr>
      <t>は書籍の送付先に関わらず、</t>
    </r>
    <r>
      <rPr>
        <sz val="11"/>
        <color indexed="10"/>
        <rFont val="ＭＳ Ｐゴシック"/>
        <family val="3"/>
        <charset val="128"/>
      </rPr>
      <t>協会に登録されている住所へ送付</t>
    </r>
    <r>
      <rPr>
        <sz val="11"/>
        <color theme="1"/>
        <rFont val="ＭＳ Ｐゴシック"/>
        <family val="3"/>
        <charset val="128"/>
        <scheme val="minor"/>
      </rPr>
      <t>いたします。</t>
    </r>
    <rPh sb="1" eb="4">
      <t>セイキュウショ</t>
    </rPh>
    <rPh sb="5" eb="7">
      <t>ショセキ</t>
    </rPh>
    <rPh sb="8" eb="10">
      <t>ソウフ</t>
    </rPh>
    <rPh sb="10" eb="11">
      <t>サキ</t>
    </rPh>
    <rPh sb="12" eb="13">
      <t>カカ</t>
    </rPh>
    <rPh sb="17" eb="19">
      <t>キョウカイ</t>
    </rPh>
    <rPh sb="20" eb="22">
      <t>トウロク</t>
    </rPh>
    <rPh sb="27" eb="29">
      <t>ジュウショ</t>
    </rPh>
    <rPh sb="30" eb="32">
      <t>ソウフ</t>
    </rPh>
    <phoneticPr fontId="1"/>
  </si>
  <si>
    <t>　消費税</t>
    <rPh sb="1" eb="4">
      <t>ショウヒゼイ</t>
    </rPh>
    <phoneticPr fontId="1"/>
  </si>
  <si>
    <t>　お届け</t>
    <rPh sb="2" eb="3">
      <t>トド</t>
    </rPh>
    <phoneticPr fontId="1"/>
  </si>
  <si>
    <t>生徒の皆様への個別送付には対応しておりませんので、ご了承ください。</t>
    <phoneticPr fontId="1"/>
  </si>
  <si>
    <t>送料は無料です（当協会負担）。</t>
    <rPh sb="8" eb="11">
      <t>トウキョウカイ</t>
    </rPh>
    <rPh sb="11" eb="13">
      <t>フタン</t>
    </rPh>
    <phoneticPr fontId="1"/>
  </si>
  <si>
    <t>　発送日</t>
    <rPh sb="1" eb="4">
      <t>ハッソウビ</t>
    </rPh>
    <phoneticPr fontId="1"/>
  </si>
  <si>
    <t>●AM11:00までのご注文 ⇒ 当日出荷</t>
    <phoneticPr fontId="1"/>
  </si>
  <si>
    <t>●AM11:01以降のご注文 ⇒ 翌日出荷</t>
    <phoneticPr fontId="1"/>
  </si>
  <si>
    <t>　返品・交換</t>
    <rPh sb="1" eb="3">
      <t>ヘンピン</t>
    </rPh>
    <rPh sb="4" eb="6">
      <t>コウカン</t>
    </rPh>
    <phoneticPr fontId="1"/>
  </si>
  <si>
    <t>※乱丁・落丁本はお取り替えいたします。</t>
    <phoneticPr fontId="1"/>
  </si>
  <si>
    <t>文章検
過去問題集
Vol.2
（サイズ：B5）</t>
    <rPh sb="0" eb="2">
      <t>ブンショウ</t>
    </rPh>
    <rPh sb="2" eb="3">
      <t>ケン</t>
    </rPh>
    <rPh sb="4" eb="6">
      <t>カコ</t>
    </rPh>
    <rPh sb="6" eb="8">
      <t>モンダイ</t>
    </rPh>
    <rPh sb="8" eb="9">
      <t>シュウ</t>
    </rPh>
    <phoneticPr fontId="1"/>
  </si>
  <si>
    <t>Ｖｏｌ．２</t>
  </si>
  <si>
    <r>
      <t xml:space="preserve">合計金額
</t>
    </r>
    <r>
      <rPr>
        <sz val="4.5"/>
        <rFont val="ＭＳ Ｐゴシック"/>
        <family val="3"/>
        <charset val="128"/>
      </rPr>
      <t>(</t>
    </r>
    <r>
      <rPr>
        <b/>
        <sz val="7"/>
        <color indexed="10"/>
        <rFont val="ＭＳ Ｐゴシック"/>
        <family val="3"/>
        <charset val="128"/>
      </rPr>
      <t>10</t>
    </r>
    <r>
      <rPr>
        <sz val="6"/>
        <color indexed="10"/>
        <rFont val="ＭＳ Ｐゴシック"/>
        <family val="3"/>
        <charset val="128"/>
      </rPr>
      <t>%</t>
    </r>
    <r>
      <rPr>
        <sz val="4.5"/>
        <rFont val="ＭＳ Ｐゴシック"/>
        <family val="3"/>
        <charset val="128"/>
      </rPr>
      <t>税込価格)</t>
    </r>
    <rPh sb="0" eb="2">
      <t>ゴウケイ</t>
    </rPh>
    <rPh sb="2" eb="4">
      <t>キンガク</t>
    </rPh>
    <rPh sb="9" eb="11">
      <t>ゼイコミ</t>
    </rPh>
    <rPh sb="11" eb="13">
      <t>カカク</t>
    </rPh>
    <phoneticPr fontId="1"/>
  </si>
  <si>
    <r>
      <t>⇒同シリーズのご注文が10冊以上のため、</t>
    </r>
    <r>
      <rPr>
        <u/>
        <sz val="11"/>
        <color indexed="17"/>
        <rFont val="ＭＳ Ｐゴシック"/>
        <family val="3"/>
        <charset val="128"/>
      </rPr>
      <t>漢字学習ステップ（ワイド版も含む）の中から</t>
    </r>
    <r>
      <rPr>
        <sz val="11"/>
        <color indexed="17"/>
        <rFont val="ＭＳ Ｐゴシック"/>
        <family val="3"/>
        <charset val="128"/>
      </rPr>
      <t>1冊献本が可能。</t>
    </r>
    <phoneticPr fontId="1"/>
  </si>
  <si>
    <r>
      <t>（例） 本体価格1,000円＋消費税10%＝税込価格1,100円　　　</t>
    </r>
    <r>
      <rPr>
        <sz val="8"/>
        <color indexed="8"/>
        <rFont val="ＭＳ Ｐゴシック"/>
        <family val="3"/>
        <charset val="128"/>
      </rPr>
      <t>※　2019年10月より</t>
    </r>
    <rPh sb="41" eb="42">
      <t>ネン</t>
    </rPh>
    <rPh sb="44" eb="45">
      <t>ガツ</t>
    </rPh>
    <phoneticPr fontId="1"/>
  </si>
  <si>
    <t>改訂四版</t>
  </si>
  <si>
    <t>改訂三版</t>
  </si>
  <si>
    <t>改訂二版</t>
    <rPh sb="2" eb="3">
      <t>ニ</t>
    </rPh>
    <rPh sb="3" eb="4">
      <t>バン</t>
    </rPh>
    <phoneticPr fontId="4"/>
  </si>
  <si>
    <r>
      <t xml:space="preserve">文章検
過去問題集
</t>
    </r>
    <r>
      <rPr>
        <sz val="8"/>
        <rFont val="ＭＳ Ｐゴシック"/>
        <family val="3"/>
        <charset val="128"/>
      </rPr>
      <t>（サイズ：B5）</t>
    </r>
    <rPh sb="0" eb="2">
      <t>ブンショウ</t>
    </rPh>
    <rPh sb="2" eb="3">
      <t>ケン</t>
    </rPh>
    <rPh sb="4" eb="6">
      <t>カコ</t>
    </rPh>
    <rPh sb="6" eb="8">
      <t>モンダイ</t>
    </rPh>
    <rPh sb="8" eb="9">
      <t>シュウ</t>
    </rPh>
    <phoneticPr fontId="1"/>
  </si>
  <si>
    <t>改訂二版</t>
    <phoneticPr fontId="4"/>
  </si>
  <si>
    <r>
      <rPr>
        <sz val="8"/>
        <rFont val="ＭＳ Ｐゴシック"/>
        <family val="3"/>
        <charset val="128"/>
      </rPr>
      <t>３/準２/２級　</t>
    </r>
    <r>
      <rPr>
        <sz val="6"/>
        <rFont val="ＭＳ Ｐゴシック"/>
        <family val="3"/>
        <charset val="128"/>
      </rPr>
      <t>改訂二版</t>
    </r>
    <rPh sb="8" eb="10">
      <t>カイテイ</t>
    </rPh>
    <rPh sb="10" eb="11">
      <t>ニ</t>
    </rPh>
    <rPh sb="11" eb="12">
      <t>ハン</t>
    </rPh>
    <phoneticPr fontId="4"/>
  </si>
  <si>
    <r>
      <rPr>
        <sz val="8"/>
        <rFont val="ＭＳ Ｐゴシック"/>
        <family val="3"/>
        <charset val="128"/>
      </rPr>
      <t xml:space="preserve">５/４/３級　　 </t>
    </r>
    <r>
      <rPr>
        <sz val="6"/>
        <rFont val="ＭＳ Ｐゴシック"/>
        <family val="3"/>
        <charset val="128"/>
      </rPr>
      <t>改訂二版</t>
    </r>
    <rPh sb="9" eb="11">
      <t>カイテイ</t>
    </rPh>
    <rPh sb="11" eb="12">
      <t>ニ</t>
    </rPh>
    <rPh sb="12" eb="13">
      <t>ハン</t>
    </rPh>
    <phoneticPr fontId="4"/>
  </si>
  <si>
    <t>7級　　</t>
    <phoneticPr fontId="63"/>
  </si>
  <si>
    <t>３/準２/２級</t>
    <phoneticPr fontId="4"/>
  </si>
  <si>
    <t>５/４/３級</t>
    <phoneticPr fontId="4"/>
  </si>
  <si>
    <t>●●●●●●●●●</t>
  </si>
  <si>
    <t>●●-●●●-●●●●</t>
  </si>
  <si>
    <r>
      <t>※商品が届きましたら、注文した商品に間違いがないかご確認ください。万が一、</t>
    </r>
    <r>
      <rPr>
        <sz val="11"/>
        <color rgb="FFFF0000"/>
        <rFont val="ＭＳ Ｐゴシック"/>
        <family val="3"/>
        <charset val="128"/>
        <scheme val="minor"/>
      </rPr>
      <t>お届けした商品に数量不足や間違いが</t>
    </r>
    <rPh sb="1" eb="3">
      <t>ショウヒン</t>
    </rPh>
    <rPh sb="4" eb="5">
      <t>トド</t>
    </rPh>
    <rPh sb="11" eb="13">
      <t>チュウモン</t>
    </rPh>
    <rPh sb="15" eb="17">
      <t>ショウヒン</t>
    </rPh>
    <rPh sb="18" eb="20">
      <t>マチガ</t>
    </rPh>
    <rPh sb="26" eb="28">
      <t>カクニン</t>
    </rPh>
    <rPh sb="33" eb="34">
      <t>マン</t>
    </rPh>
    <rPh sb="35" eb="36">
      <t>イチ</t>
    </rPh>
    <rPh sb="38" eb="39">
      <t>トド</t>
    </rPh>
    <rPh sb="42" eb="44">
      <t>ショウヒン</t>
    </rPh>
    <rPh sb="45" eb="47">
      <t>スウリョウ</t>
    </rPh>
    <rPh sb="47" eb="49">
      <t>フソク</t>
    </rPh>
    <rPh sb="50" eb="52">
      <t>マチガ</t>
    </rPh>
    <phoneticPr fontId="28"/>
  </si>
  <si>
    <t>本体価格に消費税が加算されます。</t>
    <phoneticPr fontId="28"/>
  </si>
  <si>
    <t>●●●●●●●●</t>
    <phoneticPr fontId="63"/>
  </si>
  <si>
    <r>
      <rPr>
        <sz val="8"/>
        <rFont val="ＭＳ Ｐゴシック"/>
        <family val="3"/>
        <charset val="128"/>
      </rPr>
      <t xml:space="preserve">漢検 漢字学習
ステップ </t>
    </r>
    <r>
      <rPr>
        <b/>
        <sz val="8"/>
        <rFont val="ＭＳ Ｐゴシック"/>
        <family val="3"/>
        <charset val="128"/>
      </rPr>
      <t xml:space="preserve"> ワイド版</t>
    </r>
    <r>
      <rPr>
        <sz val="7.5"/>
        <rFont val="ＭＳ Ｐゴシック"/>
        <family val="3"/>
        <charset val="128"/>
      </rPr>
      <t xml:space="preserve">
</t>
    </r>
    <r>
      <rPr>
        <sz val="8"/>
        <rFont val="ＭＳ Ｐゴシック"/>
        <family val="3"/>
        <charset val="128"/>
      </rPr>
      <t>（サイズ：B5）</t>
    </r>
    <rPh sb="0" eb="2">
      <t>カンケン</t>
    </rPh>
    <phoneticPr fontId="1"/>
  </si>
  <si>
    <r>
      <t xml:space="preserve">漢検
１０日間でできる
練習問題
</t>
    </r>
    <r>
      <rPr>
        <sz val="8"/>
        <rFont val="ＭＳ Ｐゴシック"/>
        <family val="3"/>
        <charset val="128"/>
      </rPr>
      <t>(サイズ：A4)</t>
    </r>
    <rPh sb="0" eb="2">
      <t>カンケン</t>
    </rPh>
    <rPh sb="12" eb="14">
      <t>レンシュウ</t>
    </rPh>
    <rPh sb="14" eb="16">
      <t>モンダイ</t>
    </rPh>
    <phoneticPr fontId="4"/>
  </si>
  <si>
    <r>
      <rPr>
        <sz val="8.5"/>
        <rFont val="ＭＳ Ｐゴシック"/>
        <family val="3"/>
        <charset val="128"/>
      </rPr>
      <t>漢検 漢字学習
トレーニング</t>
    </r>
    <r>
      <rPr>
        <sz val="6"/>
        <rFont val="ＭＳ Ｐゴシック"/>
        <family val="3"/>
        <charset val="128"/>
      </rPr>
      <t>＜漢トレ＞</t>
    </r>
    <r>
      <rPr>
        <sz val="8"/>
        <rFont val="ＭＳ Ｐゴシック"/>
        <family val="3"/>
        <charset val="128"/>
      </rPr>
      <t xml:space="preserve">
(サイズ：B5)</t>
    </r>
    <rPh sb="15" eb="16">
      <t>カン</t>
    </rPh>
    <phoneticPr fontId="4"/>
  </si>
  <si>
    <t>ななチャレ</t>
    <phoneticPr fontId="63"/>
  </si>
  <si>
    <r>
      <t>※｢7日間でチャレンジ文章作成ワーク」</t>
    </r>
    <r>
      <rPr>
        <u/>
        <sz val="7"/>
        <color theme="9" tint="0.39997558519241921"/>
        <rFont val="ＭＳ Ｐゴシック"/>
        <family val="3"/>
        <charset val="128"/>
      </rPr>
      <t>20冊ご購入ごとにもれなく</t>
    </r>
    <r>
      <rPr>
        <b/>
        <u/>
        <sz val="7"/>
        <color theme="9" tint="0.39997558519241921"/>
        <rFont val="ＭＳ Ｐゴシック"/>
        <family val="3"/>
        <charset val="128"/>
      </rPr>
      <t>指導書</t>
    </r>
    <r>
      <rPr>
        <u/>
        <sz val="7"/>
        <color theme="9" tint="0.39997558519241921"/>
        <rFont val="ＭＳ Ｐゴシック"/>
        <family val="3"/>
        <charset val="128"/>
      </rPr>
      <t>1冊をお付けします</t>
    </r>
    <r>
      <rPr>
        <sz val="7"/>
        <color theme="9" tint="0.39997558519241921"/>
        <rFont val="ＭＳ Ｐゴシック"/>
        <family val="3"/>
        <charset val="128"/>
      </rPr>
      <t>。</t>
    </r>
    <rPh sb="3" eb="5">
      <t>カカン</t>
    </rPh>
    <rPh sb="11" eb="13">
      <t>ブンショウ</t>
    </rPh>
    <rPh sb="13" eb="15">
      <t>サクセイ</t>
    </rPh>
    <rPh sb="21" eb="22">
      <t>サツ</t>
    </rPh>
    <rPh sb="23" eb="25">
      <t>コウニュウ</t>
    </rPh>
    <rPh sb="32" eb="35">
      <t>シドウショ</t>
    </rPh>
    <rPh sb="36" eb="37">
      <t>サツ</t>
    </rPh>
    <rPh sb="39" eb="40">
      <t>ツ</t>
    </rPh>
    <phoneticPr fontId="63"/>
  </si>
  <si>
    <t>その他</t>
    <phoneticPr fontId="63"/>
  </si>
  <si>
    <r>
      <rPr>
        <sz val="8"/>
        <color theme="1"/>
        <rFont val="ＭＳ Ｐゴシック"/>
        <family val="3"/>
        <charset val="128"/>
      </rPr>
      <t xml:space="preserve">漢検 漢字学習
ステップ </t>
    </r>
    <r>
      <rPr>
        <b/>
        <sz val="8"/>
        <color theme="1"/>
        <rFont val="ＭＳ Ｐゴシック"/>
        <family val="3"/>
        <charset val="128"/>
      </rPr>
      <t xml:space="preserve"> ワイド版</t>
    </r>
    <r>
      <rPr>
        <sz val="7.5"/>
        <color theme="1"/>
        <rFont val="ＭＳ Ｐゴシック"/>
        <family val="3"/>
        <charset val="128"/>
      </rPr>
      <t xml:space="preserve">
</t>
    </r>
    <r>
      <rPr>
        <sz val="8"/>
        <color theme="1"/>
        <rFont val="ＭＳ Ｐゴシック"/>
        <family val="3"/>
        <charset val="128"/>
      </rPr>
      <t>（サイズ：B5）</t>
    </r>
    <rPh sb="0" eb="2">
      <t>カンケン</t>
    </rPh>
    <phoneticPr fontId="1"/>
  </si>
  <si>
    <r>
      <t xml:space="preserve">漢検
１０日間でできる
練習問題
</t>
    </r>
    <r>
      <rPr>
        <sz val="8"/>
        <color theme="1"/>
        <rFont val="ＭＳ Ｐゴシック"/>
        <family val="3"/>
        <charset val="128"/>
      </rPr>
      <t>(サイズ：A4)</t>
    </r>
    <rPh sb="0" eb="2">
      <t>カンケン</t>
    </rPh>
    <rPh sb="12" eb="14">
      <t>レンシュウ</t>
    </rPh>
    <rPh sb="14" eb="16">
      <t>モンダイ</t>
    </rPh>
    <phoneticPr fontId="4"/>
  </si>
  <si>
    <t>漢検 漢字学習
トレーニング
＜漢トレ＞
(サイズ：B5)</t>
    <rPh sb="16" eb="17">
      <t>カン</t>
    </rPh>
    <phoneticPr fontId="4"/>
  </si>
  <si>
    <r>
      <t xml:space="preserve">文章力
ステップ
</t>
    </r>
    <r>
      <rPr>
        <sz val="8"/>
        <color theme="1"/>
        <rFont val="ＭＳ Ｐゴシック"/>
        <family val="3"/>
        <charset val="128"/>
      </rPr>
      <t>（サイズ：B5）</t>
    </r>
    <rPh sb="0" eb="3">
      <t>ブンショウリョク</t>
    </rPh>
    <phoneticPr fontId="1"/>
  </si>
  <si>
    <r>
      <t xml:space="preserve">文章検
公式テキスト
</t>
    </r>
    <r>
      <rPr>
        <sz val="8"/>
        <color theme="1"/>
        <rFont val="ＭＳ Ｐゴシック"/>
        <family val="3"/>
        <charset val="128"/>
      </rPr>
      <t>（サイズ：B5）</t>
    </r>
    <rPh sb="0" eb="2">
      <t>ブンショウ</t>
    </rPh>
    <rPh sb="2" eb="3">
      <t>ケン</t>
    </rPh>
    <rPh sb="4" eb="6">
      <t>コウシキ</t>
    </rPh>
    <phoneticPr fontId="1"/>
  </si>
  <si>
    <t>２～１０級対応　改訂版</t>
    <rPh sb="4" eb="5">
      <t>キュウ</t>
    </rPh>
    <rPh sb="5" eb="7">
      <t>タイオウ</t>
    </rPh>
    <rPh sb="8" eb="11">
      <t>カイテイバン</t>
    </rPh>
    <phoneticPr fontId="4"/>
  </si>
  <si>
    <t>●●●●●</t>
    <phoneticPr fontId="63"/>
  </si>
  <si>
    <t>改訂版</t>
    <rPh sb="0" eb="3">
      <t>カイテイバン</t>
    </rPh>
    <phoneticPr fontId="63"/>
  </si>
  <si>
    <t>7日でチャレンジ  文章作成ワーク</t>
    <phoneticPr fontId="63"/>
  </si>
  <si>
    <t>指導者用献本の例</t>
    <rPh sb="0" eb="3">
      <t>シドウシャ</t>
    </rPh>
    <phoneticPr fontId="28"/>
  </si>
  <si>
    <t>●各シリーズ注文合計10冊ごとに1冊、指導者用献本（無償）の送付が可能です。</t>
    <rPh sb="19" eb="22">
      <t>シドウシャ</t>
    </rPh>
    <phoneticPr fontId="28"/>
  </si>
  <si>
    <t>『指導者用献本』欄に指導者用献本可能分以上の冊数をご記入されている場合は、差し引いて発送いたします。</t>
    <rPh sb="1" eb="4">
      <t>シドウシャ</t>
    </rPh>
    <rPh sb="10" eb="13">
      <t>シドウシャ</t>
    </rPh>
    <phoneticPr fontId="1"/>
  </si>
  <si>
    <t>　※指導者用献本・・・先生方に指導用としてご活用いただくための献本です。指導書ではありません。</t>
    <rPh sb="2" eb="5">
      <t>シドウシャ</t>
    </rPh>
    <phoneticPr fontId="1"/>
  </si>
  <si>
    <t>指導者用献本</t>
    <rPh sb="0" eb="3">
      <t>シドウシャ</t>
    </rPh>
    <rPh sb="3" eb="4">
      <t>ヨウ</t>
    </rPh>
    <rPh sb="4" eb="6">
      <t>ケンポン</t>
    </rPh>
    <phoneticPr fontId="1"/>
  </si>
  <si>
    <t>指導者用献本</t>
    <rPh sb="0" eb="4">
      <t>シドウシャヨウ</t>
    </rPh>
    <rPh sb="4" eb="6">
      <t>ケンポン</t>
    </rPh>
    <phoneticPr fontId="1"/>
  </si>
  <si>
    <t>改訂三版</t>
    <rPh sb="2" eb="3">
      <t>サン</t>
    </rPh>
    <rPh sb="3" eb="4">
      <t>ニ</t>
    </rPh>
    <phoneticPr fontId="4"/>
  </si>
  <si>
    <t>改訂三版</t>
    <rPh sb="2" eb="3">
      <t>３</t>
    </rPh>
    <rPh sb="3" eb="4">
      <t>ニ</t>
    </rPh>
    <phoneticPr fontId="4"/>
  </si>
  <si>
    <t>準１級　</t>
    <phoneticPr fontId="63"/>
  </si>
  <si>
    <t>１級　</t>
    <phoneticPr fontId="1"/>
  </si>
  <si>
    <t>準1</t>
    <rPh sb="0" eb="1">
      <t>ジュン</t>
    </rPh>
    <phoneticPr fontId="63"/>
  </si>
  <si>
    <t>漢検 
実物大過去問
本番チャレンジ！
(サイズ：B5
B4二つ折り)</t>
    <rPh sb="4" eb="6">
      <t>ジツブツ</t>
    </rPh>
    <rPh sb="6" eb="7">
      <t>ダイ</t>
    </rPh>
    <rPh sb="7" eb="9">
      <t>カコ</t>
    </rPh>
    <rPh sb="11" eb="13">
      <t>ホンバン</t>
    </rPh>
    <rPh sb="30" eb="31">
      <t>フタ</t>
    </rPh>
    <rPh sb="32" eb="33">
      <t>オ</t>
    </rPh>
    <phoneticPr fontId="4"/>
  </si>
  <si>
    <t>カイシャの日本語</t>
    <rPh sb="5" eb="8">
      <t>ニホンゴ</t>
    </rPh>
    <phoneticPr fontId="4"/>
  </si>
  <si>
    <t>それ、知りたかった！カイシャの日本語</t>
    <rPh sb="3" eb="4">
      <t>シ</t>
    </rPh>
    <rPh sb="15" eb="18">
      <t>ニホンゴ</t>
    </rPh>
    <phoneticPr fontId="4"/>
  </si>
  <si>
    <r>
      <rPr>
        <sz val="11"/>
        <color indexed="10"/>
        <rFont val="ＭＳ Ｐゴシック"/>
        <family val="3"/>
        <charset val="128"/>
      </rPr>
      <t>冊数によってはポスト投函</t>
    </r>
    <r>
      <rPr>
        <sz val="11"/>
        <color theme="1"/>
        <rFont val="ＭＳ Ｐゴシック"/>
        <family val="3"/>
        <charset val="128"/>
        <scheme val="minor"/>
      </rPr>
      <t>となる発送方法になります。ポスト投函の場合、着日指定ができませんのでご了承ください。</t>
    </r>
    <phoneticPr fontId="1"/>
  </si>
  <si>
    <r>
      <t xml:space="preserve">漢検
クイックスタディ
</t>
    </r>
    <r>
      <rPr>
        <sz val="8"/>
        <rFont val="ＭＳ Ｐゴシック"/>
        <family val="3"/>
        <charset val="128"/>
      </rPr>
      <t>(サイズ：新書判)</t>
    </r>
    <rPh sb="0" eb="2">
      <t>カンケン</t>
    </rPh>
    <rPh sb="17" eb="19">
      <t>シンショ</t>
    </rPh>
    <rPh sb="19" eb="20">
      <t>バン</t>
    </rPh>
    <phoneticPr fontId="1"/>
  </si>
  <si>
    <r>
      <rPr>
        <sz val="6.5"/>
        <rFont val="ＭＳ Ｐゴシック"/>
        <family val="3"/>
        <charset val="128"/>
      </rPr>
      <t>これでなっとく！
漢検　クイックスタディ</t>
    </r>
    <r>
      <rPr>
        <sz val="7"/>
        <rFont val="ＭＳ Ｐゴシック"/>
        <family val="3"/>
        <charset val="128"/>
      </rPr>
      <t xml:space="preserve">
(サイズ：新書判)</t>
    </r>
    <rPh sb="9" eb="11">
      <t>カンケン</t>
    </rPh>
    <rPh sb="26" eb="28">
      <t>シンショ</t>
    </rPh>
    <rPh sb="28" eb="29">
      <t>バン</t>
    </rPh>
    <phoneticPr fontId="1"/>
  </si>
  <si>
    <t>※『漢検 １０日間でできる練習問題』は、書店店頭販売用のB5サイズ［891円(税込)］もあります。</t>
    <rPh sb="2" eb="4">
      <t>カンケン</t>
    </rPh>
    <rPh sb="7" eb="8">
      <t>ニチ</t>
    </rPh>
    <rPh sb="8" eb="9">
      <t>アイダ</t>
    </rPh>
    <rPh sb="13" eb="15">
      <t>レンシュウ</t>
    </rPh>
    <rPh sb="15" eb="17">
      <t>モンダイ</t>
    </rPh>
    <rPh sb="20" eb="22">
      <t>ショテン</t>
    </rPh>
    <rPh sb="22" eb="24">
      <t>テントウ</t>
    </rPh>
    <rPh sb="24" eb="26">
      <t>ハンバイ</t>
    </rPh>
    <rPh sb="26" eb="27">
      <t>ヨウ</t>
    </rPh>
    <rPh sb="37" eb="38">
      <t>エン</t>
    </rPh>
    <rPh sb="39" eb="41">
      <t>ゼイコ</t>
    </rPh>
    <phoneticPr fontId="63"/>
  </si>
  <si>
    <t>団体専用 書籍FAX注文書</t>
    <phoneticPr fontId="1"/>
  </si>
  <si>
    <t>コンパク</t>
    <phoneticPr fontId="1"/>
  </si>
  <si>
    <t>束幅</t>
    <rPh sb="0" eb="1">
      <t>ツカ</t>
    </rPh>
    <rPh sb="1" eb="2">
      <t>ハバ</t>
    </rPh>
    <phoneticPr fontId="1"/>
  </si>
  <si>
    <t>NG</t>
    <phoneticPr fontId="1"/>
  </si>
  <si>
    <t>準2</t>
    <rPh sb="0" eb="1">
      <t>ジュン</t>
    </rPh>
    <phoneticPr fontId="1"/>
  </si>
  <si>
    <t>　〒</t>
    <phoneticPr fontId="1"/>
  </si>
  <si>
    <t>□</t>
    <phoneticPr fontId="1"/>
  </si>
  <si>
    <t>☑希望する</t>
    <rPh sb="1" eb="3">
      <t>キボウ</t>
    </rPh>
    <phoneticPr fontId="1"/>
  </si>
  <si>
    <t>☑</t>
    <phoneticPr fontId="1"/>
  </si>
  <si>
    <t>束</t>
    <rPh sb="0" eb="1">
      <t>ツカ</t>
    </rPh>
    <phoneticPr fontId="1"/>
  </si>
  <si>
    <t>辞典</t>
    <rPh sb="0" eb="2">
      <t>ジテン</t>
    </rPh>
    <phoneticPr fontId="1"/>
  </si>
  <si>
    <t>過去問</t>
    <rPh sb="0" eb="3">
      <t>カコモン</t>
    </rPh>
    <phoneticPr fontId="1"/>
  </si>
  <si>
    <t>10日間</t>
    <rPh sb="2" eb="4">
      <t>ニチカン</t>
    </rPh>
    <phoneticPr fontId="1"/>
  </si>
  <si>
    <t>要覧</t>
    <rPh sb="0" eb="2">
      <t>ヨウラン</t>
    </rPh>
    <phoneticPr fontId="1"/>
  </si>
  <si>
    <t>分野別</t>
    <rPh sb="0" eb="3">
      <t>ブンヤベツ</t>
    </rPh>
    <phoneticPr fontId="1"/>
  </si>
  <si>
    <t>ステージ</t>
    <phoneticPr fontId="1"/>
  </si>
  <si>
    <t>ステップ</t>
    <phoneticPr fontId="1"/>
  </si>
  <si>
    <t>実過去</t>
    <rPh sb="0" eb="1">
      <t>ジツ</t>
    </rPh>
    <rPh sb="1" eb="3">
      <t>カコ</t>
    </rPh>
    <phoneticPr fontId="1"/>
  </si>
  <si>
    <t>漢トレ</t>
    <rPh sb="0" eb="1">
      <t>カン</t>
    </rPh>
    <phoneticPr fontId="1"/>
  </si>
  <si>
    <t>文章検書籍</t>
    <rPh sb="0" eb="2">
      <t>ブンショウ</t>
    </rPh>
    <rPh sb="2" eb="3">
      <t>ケン</t>
    </rPh>
    <rPh sb="3" eb="5">
      <t>ショセキ</t>
    </rPh>
    <phoneticPr fontId="1"/>
  </si>
  <si>
    <t>いちまる</t>
    <phoneticPr fontId="1"/>
  </si>
  <si>
    <t>文ステ</t>
    <rPh sb="0" eb="1">
      <t>ブン</t>
    </rPh>
    <phoneticPr fontId="1"/>
  </si>
  <si>
    <t xml:space="preserve">１級      </t>
    <phoneticPr fontId="1"/>
  </si>
  <si>
    <t>文／公テ</t>
    <rPh sb="0" eb="1">
      <t>ブン</t>
    </rPh>
    <rPh sb="2" eb="3">
      <t>コウ</t>
    </rPh>
    <phoneticPr fontId="1"/>
  </si>
  <si>
    <r>
      <t>準１級</t>
    </r>
    <r>
      <rPr>
        <sz val="7"/>
        <rFont val="ＭＳ Ｐゴシック"/>
        <family val="3"/>
        <charset val="128"/>
      </rPr>
      <t xml:space="preserve"> </t>
    </r>
    <phoneticPr fontId="1"/>
  </si>
  <si>
    <t>準1</t>
    <rPh sb="0" eb="1">
      <t>ジュン</t>
    </rPh>
    <phoneticPr fontId="1"/>
  </si>
  <si>
    <t>文カコ</t>
    <rPh sb="0" eb="1">
      <t>ブン</t>
    </rPh>
    <phoneticPr fontId="1"/>
  </si>
  <si>
    <t>Ｖｏｌ．２</t>
    <phoneticPr fontId="1"/>
  </si>
  <si>
    <t>改訂版</t>
    <rPh sb="0" eb="2">
      <t>カイテイ</t>
    </rPh>
    <rPh sb="2" eb="3">
      <t>バン</t>
    </rPh>
    <phoneticPr fontId="1"/>
  </si>
  <si>
    <t>いち絵本</t>
    <rPh sb="2" eb="4">
      <t>エホン</t>
    </rPh>
    <phoneticPr fontId="1"/>
  </si>
  <si>
    <t>漢検の絵本　いちまるとふしぎな手</t>
    <rPh sb="0" eb="2">
      <t>カンケン</t>
    </rPh>
    <rPh sb="3" eb="5">
      <t>エホン</t>
    </rPh>
    <rPh sb="15" eb="16">
      <t>テ</t>
    </rPh>
    <phoneticPr fontId="1"/>
  </si>
  <si>
    <t>さわって</t>
    <phoneticPr fontId="1"/>
  </si>
  <si>
    <t>チャタ</t>
    <phoneticPr fontId="1"/>
  </si>
  <si>
    <t>１行目
束幅</t>
    <rPh sb="1" eb="3">
      <t>ギョウメ</t>
    </rPh>
    <rPh sb="4" eb="5">
      <t>ツカ</t>
    </rPh>
    <rPh sb="5" eb="6">
      <t>ハバ</t>
    </rPh>
    <phoneticPr fontId="1"/>
  </si>
  <si>
    <t>２行目
束幅</t>
    <rPh sb="1" eb="3">
      <t>ギョウメ</t>
    </rPh>
    <rPh sb="4" eb="5">
      <t>ツカ</t>
    </rPh>
    <rPh sb="5" eb="6">
      <t>ハバ</t>
    </rPh>
    <phoneticPr fontId="1"/>
  </si>
  <si>
    <t>３行目
束幅</t>
    <rPh sb="1" eb="3">
      <t>ギョウメ</t>
    </rPh>
    <rPh sb="4" eb="5">
      <t>ツカ</t>
    </rPh>
    <rPh sb="5" eb="6">
      <t>ハバ</t>
    </rPh>
    <phoneticPr fontId="1"/>
  </si>
  <si>
    <t>コンパクNG→</t>
    <phoneticPr fontId="1"/>
  </si>
  <si>
    <t>束幅合計</t>
    <rPh sb="0" eb="1">
      <t>ツカ</t>
    </rPh>
    <rPh sb="1" eb="2">
      <t>ハバ</t>
    </rPh>
    <rPh sb="2" eb="4">
      <t>ゴウケイ</t>
    </rPh>
    <phoneticPr fontId="1"/>
  </si>
  <si>
    <t>コンパクNG</t>
    <phoneticPr fontId="1"/>
  </si>
  <si>
    <t>ネコポス</t>
    <phoneticPr fontId="1"/>
  </si>
  <si>
    <t>宅急便</t>
    <rPh sb="0" eb="3">
      <t>タッキュウビン</t>
    </rPh>
    <phoneticPr fontId="1"/>
  </si>
  <si>
    <t>使用便→</t>
    <rPh sb="0" eb="2">
      <t>シヨウ</t>
    </rPh>
    <rPh sb="2" eb="3">
      <t>ビン</t>
    </rPh>
    <phoneticPr fontId="1"/>
  </si>
  <si>
    <t>クイックスタディ</t>
    <phoneticPr fontId="1"/>
  </si>
  <si>
    <t>知りたかった</t>
    <rPh sb="0" eb="1">
      <t>シ</t>
    </rPh>
    <phoneticPr fontId="1"/>
  </si>
  <si>
    <r>
      <t xml:space="preserve">漢検 
過去問題集
</t>
    </r>
    <r>
      <rPr>
        <sz val="8"/>
        <rFont val="ＭＳ Ｐゴシック"/>
        <family val="3"/>
        <charset val="128"/>
      </rPr>
      <t>(サイズ：A5)</t>
    </r>
    <r>
      <rPr>
        <sz val="9"/>
        <rFont val="ＭＳ Ｐゴシック"/>
        <family val="3"/>
        <charset val="128"/>
      </rPr>
      <t xml:space="preserve">
</t>
    </r>
    <rPh sb="4" eb="6">
      <t>カコ</t>
    </rPh>
    <rPh sb="6" eb="8">
      <t>モンダイ</t>
    </rPh>
    <rPh sb="8" eb="9">
      <t>シュウ</t>
    </rPh>
    <phoneticPr fontId="4"/>
  </si>
  <si>
    <t>ナゾクエ</t>
    <phoneticPr fontId="63"/>
  </si>
  <si>
    <t>はっけん</t>
    <phoneticPr fontId="63"/>
  </si>
  <si>
    <r>
      <rPr>
        <b/>
        <sz val="8"/>
        <rFont val="ＭＳ Ｐゴシック"/>
        <family val="3"/>
        <charset val="128"/>
      </rPr>
      <t>［NEW］</t>
    </r>
    <r>
      <rPr>
        <sz val="8"/>
        <rFont val="ＭＳ Ｐゴシック"/>
        <family val="3"/>
        <charset val="128"/>
      </rPr>
      <t xml:space="preserve"> 漢字謎解き　ナゾクエスト　伝説の宝箱をさがせ！</t>
    </r>
    <rPh sb="6" eb="8">
      <t>カンジ</t>
    </rPh>
    <rPh sb="8" eb="10">
      <t>ナゾト</t>
    </rPh>
    <rPh sb="19" eb="21">
      <t>デンセツ</t>
    </rPh>
    <rPh sb="22" eb="24">
      <t>タカラバコ</t>
    </rPh>
    <phoneticPr fontId="63"/>
  </si>
  <si>
    <t>発注日／</t>
    <rPh sb="0" eb="3">
      <t>ハッチュウビ</t>
    </rPh>
    <phoneticPr fontId="63"/>
  </si>
  <si>
    <r>
      <rPr>
        <b/>
        <sz val="8"/>
        <rFont val="ＭＳ Ｐゴシック"/>
        <family val="3"/>
        <charset val="128"/>
      </rPr>
      <t>［NEW］</t>
    </r>
    <r>
      <rPr>
        <sz val="8"/>
        <rFont val="ＭＳ Ｐゴシック"/>
        <family val="3"/>
        <charset val="128"/>
      </rPr>
      <t xml:space="preserve"> あっちこっち　さがそ！　漢字はっけんずかん</t>
    </r>
    <rPh sb="18" eb="20">
      <t>カンジ</t>
    </rPh>
    <phoneticPr fontId="63"/>
  </si>
  <si>
    <t xml:space="preserve">１級      </t>
  </si>
  <si>
    <t xml:space="preserve">準１級 </t>
  </si>
  <si>
    <t>２級</t>
  </si>
  <si>
    <t>※『漢検 実力完成ドリルステージ』は、書店店頭販売用の『漢検　ステージクリア』(A5サイズ)もあります。</t>
    <rPh sb="2" eb="4">
      <t>カンケン</t>
    </rPh>
    <rPh sb="5" eb="7">
      <t>ジツリョク</t>
    </rPh>
    <rPh sb="7" eb="9">
      <t>カンセイ</t>
    </rPh>
    <rPh sb="19" eb="21">
      <t>ショテン</t>
    </rPh>
    <rPh sb="21" eb="23">
      <t>テントウ</t>
    </rPh>
    <rPh sb="23" eb="25">
      <t>ハンバイ</t>
    </rPh>
    <rPh sb="25" eb="26">
      <t>ヨウ</t>
    </rPh>
    <rPh sb="28" eb="30">
      <t>カンケン</t>
    </rPh>
    <phoneticPr fontId="63"/>
  </si>
  <si>
    <t>らくまる</t>
    <phoneticPr fontId="1"/>
  </si>
  <si>
    <t>らくまる</t>
    <phoneticPr fontId="4"/>
  </si>
  <si>
    <t>●請求書は注文ご担当者様宛で発行いたします。</t>
    <rPh sb="1" eb="4">
      <t>セイキュウショ</t>
    </rPh>
    <rPh sb="5" eb="7">
      <t>チュウモン</t>
    </rPh>
    <rPh sb="8" eb="11">
      <t>タントウシャ</t>
    </rPh>
    <rPh sb="11" eb="12">
      <t>サマ</t>
    </rPh>
    <rPh sb="12" eb="13">
      <t>アテ</t>
    </rPh>
    <rPh sb="14" eb="16">
      <t>ハッコウ</t>
    </rPh>
    <phoneticPr fontId="1"/>
  </si>
  <si>
    <t>　※生徒の皆様への個別の請求書は対応しておりませんので、ご了承ください。</t>
    <rPh sb="2" eb="4">
      <t>セイト</t>
    </rPh>
    <rPh sb="5" eb="7">
      <t>ミナサマ</t>
    </rPh>
    <rPh sb="9" eb="11">
      <t>コベツ</t>
    </rPh>
    <rPh sb="12" eb="15">
      <t>セイキュウショ</t>
    </rPh>
    <rPh sb="16" eb="18">
      <t>タイオウ</t>
    </rPh>
    <rPh sb="29" eb="31">
      <t>リョウショウ</t>
    </rPh>
    <phoneticPr fontId="28"/>
  </si>
  <si>
    <t>　※ご注文の前に、書籍注文（団体専用）利用規約をご確認ください。</t>
    <rPh sb="3" eb="5">
      <t>チュウモン</t>
    </rPh>
    <rPh sb="6" eb="7">
      <t>マエ</t>
    </rPh>
    <rPh sb="9" eb="11">
      <t>ショセキ</t>
    </rPh>
    <rPh sb="11" eb="13">
      <t>チュウモン</t>
    </rPh>
    <rPh sb="14" eb="16">
      <t>ダンタイ</t>
    </rPh>
    <rPh sb="16" eb="18">
      <t>センヨウ</t>
    </rPh>
    <rPh sb="19" eb="21">
      <t>リヨウ</t>
    </rPh>
    <rPh sb="21" eb="23">
      <t>キヤク</t>
    </rPh>
    <rPh sb="25" eb="27">
      <t>カクニン</t>
    </rPh>
    <phoneticPr fontId="28"/>
  </si>
  <si>
    <t>　登録されている住所にお送りいたします。期日までにお振り込みください。</t>
    <phoneticPr fontId="28"/>
  </si>
  <si>
    <r>
      <t>●</t>
    </r>
    <r>
      <rPr>
        <sz val="11"/>
        <color indexed="10"/>
        <rFont val="ＭＳ Ｐゴシック"/>
        <family val="3"/>
        <charset val="128"/>
      </rPr>
      <t>書籍とは別に、普通郵便にて請求書とゆうちょ銀行の振込用紙</t>
    </r>
    <r>
      <rPr>
        <sz val="11"/>
        <color theme="1"/>
        <rFont val="ＭＳ Ｐゴシック"/>
        <family val="3"/>
        <charset val="128"/>
        <scheme val="minor"/>
      </rPr>
      <t>（手数料無料）を</t>
    </r>
    <phoneticPr fontId="1"/>
  </si>
  <si>
    <t>※土日祝日・お盆・年末年始を除く。　　※冊数によっては着日指定ができません。</t>
    <rPh sb="7" eb="8">
      <t>ボン</t>
    </rPh>
    <rPh sb="20" eb="22">
      <t>サツスウ</t>
    </rPh>
    <rPh sb="27" eb="28">
      <t>チャク</t>
    </rPh>
    <rPh sb="28" eb="29">
      <t>ビ</t>
    </rPh>
    <rPh sb="29" eb="31">
      <t>シテイ</t>
    </rPh>
    <phoneticPr fontId="1"/>
  </si>
  <si>
    <r>
      <t>　　</t>
    </r>
    <r>
      <rPr>
        <sz val="11"/>
        <color rgb="FFFF0000"/>
        <rFont val="ＭＳ Ｐゴシック"/>
        <family val="3"/>
        <charset val="128"/>
        <scheme val="minor"/>
      </rPr>
      <t>ございましたら、</t>
    </r>
    <r>
      <rPr>
        <u val="double"/>
        <sz val="11"/>
        <color rgb="FFFF0000"/>
        <rFont val="ＭＳ Ｐゴシック"/>
        <family val="3"/>
        <charset val="128"/>
        <scheme val="minor"/>
      </rPr>
      <t>到着後５日以内</t>
    </r>
    <r>
      <rPr>
        <sz val="11"/>
        <color rgb="FFFF0000"/>
        <rFont val="ＭＳ Ｐゴシック"/>
        <family val="3"/>
        <charset val="128"/>
        <scheme val="minor"/>
      </rPr>
      <t>に協会ホームページ内の「お問い合わせフォーム」からご連絡ください。</t>
    </r>
    <rPh sb="10" eb="12">
      <t>トウチャク</t>
    </rPh>
    <rPh sb="12" eb="13">
      <t>ゴ</t>
    </rPh>
    <rPh sb="14" eb="15">
      <t>カ</t>
    </rPh>
    <rPh sb="15" eb="17">
      <t>イナイ</t>
    </rPh>
    <rPh sb="18" eb="20">
      <t>キョウカイ</t>
    </rPh>
    <rPh sb="26" eb="27">
      <t>ナイ</t>
    </rPh>
    <rPh sb="30" eb="31">
      <t>ト</t>
    </rPh>
    <rPh sb="32" eb="33">
      <t>ア</t>
    </rPh>
    <rPh sb="43" eb="45">
      <t>レンラク</t>
    </rPh>
    <phoneticPr fontId="28"/>
  </si>
  <si>
    <t>※『漢検 実力完成ドリルステージ』は、書店店頭販売用の『漢検　ステージクリア』(A5サイズ)[990～1,100円(税込)］もあります。</t>
    <rPh sb="2" eb="4">
      <t>カンケン</t>
    </rPh>
    <rPh sb="5" eb="7">
      <t>ジツリョク</t>
    </rPh>
    <rPh sb="7" eb="9">
      <t>カンセイ</t>
    </rPh>
    <rPh sb="19" eb="21">
      <t>ショテン</t>
    </rPh>
    <rPh sb="21" eb="23">
      <t>テントウ</t>
    </rPh>
    <rPh sb="23" eb="25">
      <t>ハンバイ</t>
    </rPh>
    <rPh sb="25" eb="26">
      <t>ヨウ</t>
    </rPh>
    <rPh sb="28" eb="30">
      <t>カンケン</t>
    </rPh>
    <rPh sb="56" eb="57">
      <t>エン</t>
    </rPh>
    <rPh sb="58" eb="60">
      <t>ゼイコミ</t>
    </rPh>
    <phoneticPr fontId="63"/>
  </si>
  <si>
    <r>
      <t>FAX</t>
    </r>
    <r>
      <rPr>
        <b/>
        <sz val="23"/>
        <color indexed="8"/>
        <rFont val="Calibri"/>
        <family val="2"/>
      </rPr>
      <t xml:space="preserve"> 075-531-0350</t>
    </r>
    <phoneticPr fontId="1"/>
  </si>
  <si>
    <r>
      <t>②</t>
    </r>
    <r>
      <rPr>
        <b/>
        <sz val="22"/>
        <color indexed="8"/>
        <rFont val="ＭＳ Ｐゴシック"/>
        <family val="3"/>
        <charset val="128"/>
      </rPr>
      <t>075-531-0350</t>
    </r>
    <r>
      <rPr>
        <sz val="11"/>
        <color theme="1"/>
        <rFont val="ＭＳ Ｐゴシック"/>
        <family val="3"/>
        <charset val="128"/>
        <scheme val="minor"/>
      </rPr>
      <t>へFAXでお送りください。</t>
    </r>
    <phoneticPr fontId="1"/>
  </si>
  <si>
    <r>
      <rPr>
        <sz val="10"/>
        <color theme="1"/>
        <rFont val="ＭＳ Ｐゴシック"/>
        <family val="3"/>
        <charset val="128"/>
      </rPr>
      <t>注文書使用期間</t>
    </r>
    <r>
      <rPr>
        <sz val="12"/>
        <color theme="1"/>
        <rFont val="ＭＳ Ｐゴシック"/>
        <family val="3"/>
        <charset val="128"/>
      </rPr>
      <t xml:space="preserve"> ： </t>
    </r>
    <r>
      <rPr>
        <sz val="10"/>
        <color theme="1"/>
        <rFont val="ＭＳ Ｐゴシック"/>
        <family val="3"/>
        <charset val="128"/>
      </rPr>
      <t>2026年6月15日</t>
    </r>
    <r>
      <rPr>
        <sz val="16"/>
        <color theme="1"/>
        <rFont val="ＭＳ Ｐゴシック"/>
        <family val="3"/>
        <charset val="128"/>
      </rPr>
      <t>～8月16日</t>
    </r>
    <r>
      <rPr>
        <sz val="10"/>
        <color theme="1"/>
        <rFont val="ＭＳ Ｐゴシック"/>
        <family val="3"/>
        <charset val="128"/>
      </rPr>
      <t>まで</t>
    </r>
    <rPh sb="14" eb="15">
      <t>ネン</t>
    </rPh>
    <rPh sb="16" eb="17">
      <t>ツキ</t>
    </rPh>
    <rPh sb="19" eb="20">
      <t>ニチ</t>
    </rPh>
    <rPh sb="22" eb="23">
      <t>ガツ</t>
    </rPh>
    <rPh sb="25" eb="26">
      <t>ヒ</t>
    </rPh>
    <phoneticPr fontId="63"/>
  </si>
  <si>
    <r>
      <t xml:space="preserve">
</t>
    </r>
    <r>
      <rPr>
        <b/>
        <sz val="7"/>
        <rFont val="ＭＳ Ｐゴシック"/>
        <family val="3"/>
        <charset val="128"/>
      </rPr>
      <t>【NEW】</t>
    </r>
    <r>
      <rPr>
        <sz val="7"/>
        <rFont val="ＭＳ Ｐゴシック"/>
        <family val="3"/>
        <charset val="128"/>
      </rPr>
      <t xml:space="preserve">
漢検 
らくらくまるつけ
いちまると本番対策！
(サイズ：B5)
</t>
    </r>
    <rPh sb="25" eb="27">
      <t>ホンバン</t>
    </rPh>
    <rPh sb="27" eb="29">
      <t>タイサク</t>
    </rPh>
    <phoneticPr fontId="4"/>
  </si>
  <si>
    <t>Dan26.06.HP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</si>
</sst>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Red]\(0\)"/>
    <numFmt numFmtId="178" formatCode="#,##0_);[Red]\(#,##0\)"/>
    <numFmt numFmtId="179" formatCode="0_ ;[Red]\-0\ "/>
    <numFmt numFmtId="180" formatCode="yyyy&quot;年&quot;m&quot;月&quot;d&quot;日&quot;;@"/>
  </numFmts>
  <fonts count="8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36"/>
      <color indexed="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8"/>
      <name val="Arial"/>
      <family val="2"/>
    </font>
    <font>
      <sz val="8"/>
      <name val="Tahoma"/>
      <family val="2"/>
    </font>
    <font>
      <sz val="7.5"/>
      <name val="ＭＳ Ｐゴシック"/>
      <family val="3"/>
      <charset val="128"/>
    </font>
    <font>
      <sz val="5"/>
      <name val="ＭＳ Ｐゴシック"/>
      <family val="3"/>
      <charset val="128"/>
    </font>
    <font>
      <sz val="7"/>
      <name val="ＭＳ Ｐゴシック"/>
      <family val="3"/>
      <charset val="128"/>
    </font>
    <font>
      <b/>
      <sz val="14"/>
      <name val="Arial"/>
      <family val="2"/>
    </font>
    <font>
      <sz val="8.5"/>
      <name val="ＭＳ Ｐゴシック"/>
      <family val="3"/>
      <charset val="128"/>
    </font>
    <font>
      <sz val="5.5"/>
      <name val="ＭＳ Ｐゴシック"/>
      <family val="3"/>
      <charset val="128"/>
    </font>
    <font>
      <b/>
      <sz val="8"/>
      <name val="ＭＳ Ｐゴシック"/>
      <family val="3"/>
      <charset val="128"/>
    </font>
    <font>
      <sz val="12"/>
      <name val="Arial"/>
      <family val="2"/>
    </font>
    <font>
      <sz val="18"/>
      <name val="ＭＳ Ｐゴシック"/>
      <family val="3"/>
      <charset val="128"/>
    </font>
    <font>
      <sz val="11"/>
      <color indexed="10"/>
      <name val="ＭＳ Ｐゴシック"/>
      <family val="3"/>
      <charset val="128"/>
    </font>
    <font>
      <sz val="11"/>
      <color indexed="17"/>
      <name val="ＭＳ Ｐゴシック"/>
      <family val="3"/>
      <charset val="128"/>
    </font>
    <font>
      <u/>
      <sz val="11"/>
      <color indexed="17"/>
      <name val="ＭＳ Ｐゴシック"/>
      <family val="3"/>
      <charset val="128"/>
    </font>
    <font>
      <b/>
      <sz val="22"/>
      <color indexed="8"/>
      <name val="ＭＳ Ｐゴシック"/>
      <family val="3"/>
      <charset val="128"/>
    </font>
    <font>
      <sz val="8"/>
      <color indexed="8"/>
      <name val="ＭＳ Ｐゴシック"/>
      <family val="3"/>
      <charset val="128"/>
    </font>
    <font>
      <sz val="10.5"/>
      <color indexed="8"/>
      <name val="ＭＳ Ｐゴシック"/>
      <family val="3"/>
      <charset val="128"/>
    </font>
    <font>
      <sz val="10.5"/>
      <color indexed="3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color indexed="10"/>
      <name val="ＭＳ Ｐゴシック"/>
      <family val="3"/>
      <charset val="128"/>
    </font>
    <font>
      <b/>
      <sz val="7"/>
      <color indexed="10"/>
      <name val="ＭＳ Ｐゴシック"/>
      <family val="3"/>
      <charset val="128"/>
    </font>
    <font>
      <sz val="4.5"/>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1"/>
      <color theme="0"/>
      <name val="ＭＳ Ｐゴシック"/>
      <family val="3"/>
      <charset val="128"/>
    </font>
    <font>
      <sz val="6"/>
      <color theme="0"/>
      <name val="ＭＳ Ｐゴシック"/>
      <family val="3"/>
      <charset val="128"/>
    </font>
    <font>
      <sz val="8"/>
      <color theme="0"/>
      <name val="ＭＳ Ｐゴシック"/>
      <family val="3"/>
      <charset val="128"/>
    </font>
    <font>
      <sz val="10"/>
      <color theme="0"/>
      <name val="ＭＳ Ｐゴシック"/>
      <family val="3"/>
      <charset val="128"/>
    </font>
    <font>
      <sz val="6"/>
      <color theme="0" tint="-0.34998626667073579"/>
      <name val="ＭＳ Ｐゴシック"/>
      <family val="3"/>
      <charset val="128"/>
    </font>
    <font>
      <sz val="8"/>
      <color theme="4" tint="0.59999389629810485"/>
      <name val="ＭＳ Ｐゴシック"/>
      <family val="3"/>
      <charset val="128"/>
    </font>
    <font>
      <sz val="10"/>
      <color theme="0" tint="-0.34998626667073579"/>
      <name val="ＭＳ Ｐゴシック"/>
      <family val="3"/>
      <charset val="128"/>
    </font>
    <font>
      <sz val="11"/>
      <color rgb="FFFF0000"/>
      <name val="ＭＳ Ｐゴシック"/>
      <family val="3"/>
      <charset val="128"/>
    </font>
    <font>
      <sz val="8"/>
      <color rgb="FFFF0000"/>
      <name val="ＭＳ Ｐゴシック"/>
      <family val="3"/>
      <charset val="128"/>
    </font>
    <font>
      <sz val="8"/>
      <color rgb="FFFF0000"/>
      <name val="Tahoma"/>
      <family val="2"/>
    </font>
    <font>
      <sz val="11"/>
      <color rgb="FFFFFF00"/>
      <name val="ＭＳ Ｐゴシック"/>
      <family val="3"/>
      <charset val="128"/>
    </font>
    <font>
      <sz val="8"/>
      <color rgb="FFFFFF00"/>
      <name val="ＭＳ Ｐゴシック"/>
      <family val="3"/>
      <charset val="128"/>
    </font>
    <font>
      <sz val="6"/>
      <color rgb="FFFFFF00"/>
      <name val="ＭＳ Ｐゴシック"/>
      <family val="3"/>
      <charset val="128"/>
    </font>
    <font>
      <sz val="9"/>
      <color rgb="FFFFFF00"/>
      <name val="ＭＳ Ｐゴシック"/>
      <family val="3"/>
      <charset val="128"/>
    </font>
    <font>
      <sz val="8"/>
      <color rgb="FFFF0000"/>
      <name val="Arial"/>
      <family val="2"/>
    </font>
    <font>
      <sz val="9"/>
      <color rgb="FFFF0000"/>
      <name val="Arial"/>
      <family val="2"/>
    </font>
    <font>
      <b/>
      <sz val="11"/>
      <color rgb="FF00B050"/>
      <name val="ＭＳ Ｐゴシック"/>
      <family val="3"/>
      <charset val="128"/>
      <scheme val="minor"/>
    </font>
    <font>
      <sz val="11"/>
      <color rgb="FF006600"/>
      <name val="ＭＳ Ｐゴシック"/>
      <family val="3"/>
      <charset val="128"/>
      <scheme val="minor"/>
    </font>
    <font>
      <b/>
      <sz val="2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rgb="FF000000"/>
      <name val="ＭＳ Ｐゴシック"/>
      <family val="3"/>
      <charset val="128"/>
      <scheme val="minor"/>
    </font>
    <font>
      <sz val="10.5"/>
      <color rgb="FF000000"/>
      <name val="Calibri"/>
      <family val="2"/>
    </font>
    <font>
      <sz val="10"/>
      <color rgb="FFFFFF00"/>
      <name val="ＭＳ Ｐゴシック"/>
      <family val="3"/>
      <charset val="128"/>
    </font>
    <font>
      <sz val="10"/>
      <color rgb="FF0000FF"/>
      <name val="ＭＳ Ｐゴシック"/>
      <family val="3"/>
      <charset val="128"/>
    </font>
    <font>
      <sz val="24"/>
      <color theme="1"/>
      <name val="ＭＳ Ｐゴシック"/>
      <family val="3"/>
      <charset val="128"/>
      <scheme val="minor"/>
    </font>
    <font>
      <u/>
      <sz val="24"/>
      <color theme="10"/>
      <name val="ＭＳ Ｐゴシック"/>
      <family val="3"/>
      <charset val="128"/>
      <scheme val="minor"/>
    </font>
    <font>
      <b/>
      <sz val="10"/>
      <color rgb="FFFF0000"/>
      <name val="ＭＳ Ｐゴシック"/>
      <family val="3"/>
      <charset val="128"/>
    </font>
    <font>
      <b/>
      <sz val="7"/>
      <name val="ＭＳ Ｐゴシック"/>
      <family val="3"/>
      <charset val="128"/>
    </font>
    <font>
      <sz val="6"/>
      <name val="ＭＳ Ｐゴシック"/>
      <family val="3"/>
      <charset val="128"/>
      <scheme val="minor"/>
    </font>
    <font>
      <u val="double"/>
      <sz val="11"/>
      <color rgb="FFFF0000"/>
      <name val="ＭＳ Ｐゴシック"/>
      <family val="3"/>
      <charset val="128"/>
      <scheme val="minor"/>
    </font>
    <font>
      <sz val="7"/>
      <color theme="9" tint="0.39997558519241921"/>
      <name val="ＭＳ Ｐゴシック"/>
      <family val="3"/>
      <charset val="128"/>
    </font>
    <font>
      <u/>
      <sz val="7"/>
      <color theme="9" tint="0.39997558519241921"/>
      <name val="ＭＳ Ｐゴシック"/>
      <family val="3"/>
      <charset val="128"/>
    </font>
    <font>
      <b/>
      <u/>
      <sz val="7"/>
      <color theme="9" tint="0.39997558519241921"/>
      <name val="ＭＳ Ｐゴシック"/>
      <family val="3"/>
      <charset val="128"/>
    </font>
    <font>
      <sz val="7.5"/>
      <color theme="1"/>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sz val="11"/>
      <color theme="1"/>
      <name val="ＭＳ Ｐゴシック"/>
      <family val="3"/>
      <charset val="128"/>
    </font>
    <font>
      <sz val="9"/>
      <color theme="1"/>
      <name val="ＭＳ Ｐゴシック"/>
      <family val="3"/>
      <charset val="128"/>
      <scheme val="minor"/>
    </font>
    <font>
      <sz val="6"/>
      <color theme="1"/>
      <name val="ＭＳ Ｐゴシック"/>
      <family val="3"/>
      <charset val="128"/>
    </font>
    <font>
      <sz val="8"/>
      <color theme="1"/>
      <name val="Tahoma"/>
      <family val="2"/>
    </font>
    <font>
      <sz val="16"/>
      <color rgb="FF000000"/>
      <name val="HGS創英角ｺﾞｼｯｸUB"/>
      <family val="3"/>
      <charset val="128"/>
    </font>
    <font>
      <b/>
      <sz val="23"/>
      <color rgb="FF000000"/>
      <name val="Calibri"/>
      <family val="2"/>
    </font>
    <font>
      <b/>
      <sz val="23"/>
      <color indexed="8"/>
      <name val="Calibri"/>
      <family val="2"/>
    </font>
    <font>
      <sz val="9"/>
      <color rgb="FF000000"/>
      <name val="Calibri"/>
      <family val="2"/>
    </font>
    <font>
      <sz val="16"/>
      <color theme="1"/>
      <name val="ＭＳ Ｐゴシック"/>
      <family val="3"/>
      <charset val="128"/>
    </font>
    <font>
      <sz val="6.5"/>
      <name val="ＭＳ Ｐゴシック"/>
      <family val="3"/>
      <charset val="128"/>
    </font>
    <font>
      <sz val="8"/>
      <color theme="1"/>
      <name val="Arial"/>
      <family val="2"/>
    </font>
    <font>
      <sz val="7"/>
      <color theme="1"/>
      <name val="ＭＳ Ｐゴシック"/>
      <family val="3"/>
      <charset val="128"/>
    </font>
    <font>
      <sz val="10"/>
      <color theme="1"/>
      <name val="ＭＳ Ｐゴシック"/>
      <family val="3"/>
      <charset val="128"/>
    </font>
    <font>
      <sz val="12"/>
      <color theme="1"/>
      <name val="ＭＳ Ｐゴシック"/>
      <family val="3"/>
      <charset val="128"/>
    </font>
  </fonts>
  <fills count="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s>
  <borders count="92">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medium">
        <color rgb="FFFFFF00"/>
      </left>
      <right style="medium">
        <color rgb="FFFFFF00"/>
      </right>
      <top style="medium">
        <color rgb="FFFFFF00"/>
      </top>
      <bottom style="medium">
        <color rgb="FFFFFF00"/>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32" fillId="0" borderId="0" applyNumberFormat="0" applyFill="0" applyBorder="0" applyAlignment="0" applyProtection="0">
      <alignment vertical="center"/>
    </xf>
    <xf numFmtId="0" fontId="2" fillId="0" borderId="0"/>
  </cellStyleXfs>
  <cellXfs count="897">
    <xf numFmtId="0" fontId="0" fillId="0" borderId="0" xfId="0">
      <alignment vertical="center"/>
    </xf>
    <xf numFmtId="0" fontId="2" fillId="0" borderId="0" xfId="2"/>
    <xf numFmtId="0" fontId="2" fillId="0" borderId="0" xfId="2" applyAlignment="1">
      <alignment horizontal="center"/>
    </xf>
    <xf numFmtId="0" fontId="5" fillId="0" borderId="0" xfId="2" applyFont="1"/>
    <xf numFmtId="0" fontId="5" fillId="0" borderId="0" xfId="2" applyFont="1" applyAlignment="1">
      <alignment vertical="center"/>
    </xf>
    <xf numFmtId="0" fontId="7" fillId="0" borderId="0" xfId="2" applyFont="1" applyAlignment="1">
      <alignment vertical="center"/>
    </xf>
    <xf numFmtId="0" fontId="4" fillId="0" borderId="0" xfId="2" applyFont="1" applyAlignment="1">
      <alignment vertical="center"/>
    </xf>
    <xf numFmtId="176" fontId="8" fillId="0" borderId="0" xfId="2" applyNumberFormat="1" applyFont="1" applyAlignment="1">
      <alignment horizontal="right" vertical="center"/>
    </xf>
    <xf numFmtId="0" fontId="9" fillId="0" borderId="13" xfId="2" quotePrefix="1" applyFont="1" applyBorder="1" applyAlignment="1">
      <alignment horizontal="center" vertical="center" shrinkToFit="1"/>
    </xf>
    <xf numFmtId="0" fontId="9" fillId="0" borderId="15" xfId="2" quotePrefix="1" applyFont="1" applyBorder="1" applyAlignment="1">
      <alignment horizontal="center" vertical="center" shrinkToFit="1"/>
    </xf>
    <xf numFmtId="0" fontId="7" fillId="0" borderId="15" xfId="2" applyFont="1" applyBorder="1" applyAlignment="1">
      <alignment horizontal="left" vertical="center"/>
    </xf>
    <xf numFmtId="0" fontId="7" fillId="0" borderId="13" xfId="2" applyFont="1" applyBorder="1" applyAlignment="1">
      <alignment vertical="center"/>
    </xf>
    <xf numFmtId="0" fontId="7" fillId="0" borderId="15" xfId="2" applyFont="1" applyBorder="1" applyAlignment="1">
      <alignment vertical="center"/>
    </xf>
    <xf numFmtId="0" fontId="34" fillId="0" borderId="0" xfId="2" applyFont="1"/>
    <xf numFmtId="0" fontId="36" fillId="0" borderId="0" xfId="2" applyFont="1" applyAlignment="1" applyProtection="1">
      <alignment vertical="center"/>
      <protection hidden="1"/>
    </xf>
    <xf numFmtId="0" fontId="37" fillId="0" borderId="0" xfId="2" applyFont="1"/>
    <xf numFmtId="0" fontId="2" fillId="0" borderId="0" xfId="2" applyProtection="1">
      <protection hidden="1"/>
    </xf>
    <xf numFmtId="179" fontId="38" fillId="0" borderId="0" xfId="2" applyNumberFormat="1" applyFont="1" applyAlignment="1" applyProtection="1">
      <alignment horizontal="left"/>
      <protection hidden="1"/>
    </xf>
    <xf numFmtId="0" fontId="2" fillId="0" borderId="20" xfId="2" applyBorder="1" applyAlignment="1" applyProtection="1">
      <alignment horizontal="center" vertical="center"/>
      <protection locked="0"/>
    </xf>
    <xf numFmtId="0" fontId="2" fillId="0" borderId="21"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40" fillId="0" borderId="0" xfId="2" applyFont="1"/>
    <xf numFmtId="0" fontId="15" fillId="3" borderId="35" xfId="2" applyFont="1" applyFill="1" applyBorder="1" applyAlignment="1">
      <alignment horizontal="center" vertical="center" wrapText="1"/>
    </xf>
    <xf numFmtId="0" fontId="7" fillId="3" borderId="36" xfId="2" applyFont="1" applyFill="1" applyBorder="1" applyAlignment="1">
      <alignment horizontal="center" vertical="center"/>
    </xf>
    <xf numFmtId="0" fontId="41" fillId="0" borderId="0" xfId="2" applyFont="1" applyAlignment="1">
      <alignment horizontal="center"/>
    </xf>
    <xf numFmtId="0" fontId="44" fillId="0" borderId="0" xfId="2" applyFont="1" applyAlignment="1">
      <alignment horizontal="left"/>
    </xf>
    <xf numFmtId="0" fontId="2" fillId="0" borderId="43" xfId="2" applyBorder="1" applyAlignment="1">
      <alignment horizontal="center"/>
    </xf>
    <xf numFmtId="0" fontId="42" fillId="0" borderId="0" xfId="2" applyFont="1" applyAlignment="1">
      <alignment horizontal="center" vertical="center"/>
    </xf>
    <xf numFmtId="0" fontId="50" fillId="0" borderId="0" xfId="0" applyFont="1">
      <alignment vertical="center"/>
    </xf>
    <xf numFmtId="0" fontId="51" fillId="0" borderId="0" xfId="0" applyFont="1">
      <alignment vertical="center"/>
    </xf>
    <xf numFmtId="0" fontId="33" fillId="0" borderId="0" xfId="0" applyFont="1">
      <alignment vertical="center"/>
    </xf>
    <xf numFmtId="0" fontId="52" fillId="0" borderId="0" xfId="0" applyFont="1">
      <alignment vertical="center"/>
    </xf>
    <xf numFmtId="0" fontId="53" fillId="4" borderId="0" xfId="0" applyFont="1" applyFill="1">
      <alignment vertical="center"/>
    </xf>
    <xf numFmtId="0" fontId="54" fillId="0" borderId="0" xfId="0" applyFont="1">
      <alignment vertical="center"/>
    </xf>
    <xf numFmtId="0" fontId="54" fillId="4" borderId="0" xfId="0" applyFont="1" applyFill="1">
      <alignment vertical="center"/>
    </xf>
    <xf numFmtId="179" fontId="2" fillId="0" borderId="0" xfId="2" applyNumberFormat="1"/>
    <xf numFmtId="0" fontId="55" fillId="0" borderId="0" xfId="0" applyFont="1" applyAlignment="1">
      <alignment horizontal="left" vertical="center" readingOrder="1"/>
    </xf>
    <xf numFmtId="0" fontId="56" fillId="0" borderId="0" xfId="0" applyFont="1" applyAlignment="1">
      <alignment horizontal="left" vertical="center" readingOrder="1"/>
    </xf>
    <xf numFmtId="0" fontId="57" fillId="0" borderId="0" xfId="2" applyFont="1"/>
    <xf numFmtId="0" fontId="2" fillId="0" borderId="0" xfId="2" applyAlignment="1">
      <alignment wrapText="1"/>
    </xf>
    <xf numFmtId="0" fontId="58" fillId="0" borderId="0" xfId="2" applyFont="1"/>
    <xf numFmtId="0" fontId="2" fillId="0" borderId="0" xfId="2" applyAlignment="1">
      <alignment shrinkToFit="1"/>
    </xf>
    <xf numFmtId="0" fontId="5" fillId="0" borderId="0" xfId="2" applyFont="1" applyAlignment="1">
      <alignment shrinkToFit="1"/>
    </xf>
    <xf numFmtId="0" fontId="2" fillId="0" borderId="73" xfId="2" applyBorder="1"/>
    <xf numFmtId="0" fontId="2" fillId="0" borderId="74" xfId="2" applyBorder="1"/>
    <xf numFmtId="0" fontId="44" fillId="0" borderId="75" xfId="2" applyFont="1" applyBorder="1" applyAlignment="1">
      <alignment horizontal="right"/>
    </xf>
    <xf numFmtId="0" fontId="44" fillId="6" borderId="75" xfId="2" applyFont="1" applyFill="1" applyBorder="1" applyAlignment="1">
      <alignment horizontal="left"/>
    </xf>
    <xf numFmtId="0" fontId="45" fillId="7" borderId="0" xfId="2" applyFont="1" applyFill="1" applyAlignment="1" applyProtection="1">
      <alignment horizontal="left" vertical="center"/>
      <protection hidden="1"/>
    </xf>
    <xf numFmtId="0" fontId="59" fillId="0" borderId="0" xfId="0" applyFont="1">
      <alignment vertical="center"/>
    </xf>
    <xf numFmtId="0" fontId="60" fillId="0" borderId="0" xfId="1" applyFont="1">
      <alignment vertical="center"/>
    </xf>
    <xf numFmtId="0" fontId="7" fillId="0" borderId="77" xfId="2" applyFont="1" applyBorder="1" applyAlignment="1">
      <alignment horizontal="left" vertical="center"/>
    </xf>
    <xf numFmtId="0" fontId="0" fillId="0" borderId="0" xfId="0" applyFont="1">
      <alignment vertical="center"/>
    </xf>
    <xf numFmtId="0" fontId="2" fillId="0" borderId="59" xfId="2" applyBorder="1"/>
    <xf numFmtId="0" fontId="72" fillId="0" borderId="16" xfId="2" applyFont="1" applyBorder="1"/>
    <xf numFmtId="0" fontId="71" fillId="0" borderId="41" xfId="2" applyFont="1" applyBorder="1" applyAlignment="1">
      <alignment horizontal="center" vertical="center"/>
    </xf>
    <xf numFmtId="0" fontId="71" fillId="0" borderId="42" xfId="2" applyFont="1" applyBorder="1" applyAlignment="1">
      <alignment horizontal="center" vertical="center"/>
    </xf>
    <xf numFmtId="0" fontId="1" fillId="0" borderId="0" xfId="2" applyFont="1" applyBorder="1" applyAlignment="1">
      <alignment vertical="top"/>
    </xf>
    <xf numFmtId="0" fontId="73" fillId="0" borderId="0" xfId="0" applyFont="1" applyAlignment="1">
      <alignment vertical="top"/>
    </xf>
    <xf numFmtId="0" fontId="69" fillId="3" borderId="35" xfId="2" applyFont="1" applyFill="1" applyBorder="1" applyAlignment="1">
      <alignment horizontal="center" vertical="center" shrinkToFit="1"/>
    </xf>
    <xf numFmtId="0" fontId="75" fillId="0" borderId="13" xfId="2" quotePrefix="1" applyFont="1" applyBorder="1" applyAlignment="1">
      <alignment horizontal="center" vertical="center" shrinkToFit="1"/>
    </xf>
    <xf numFmtId="0" fontId="75" fillId="0" borderId="15" xfId="2" quotePrefix="1" applyFont="1" applyBorder="1" applyAlignment="1">
      <alignment horizontal="center" vertical="center" shrinkToFit="1"/>
    </xf>
    <xf numFmtId="0" fontId="75" fillId="0" borderId="3" xfId="2" applyFont="1" applyBorder="1" applyAlignment="1">
      <alignment horizontal="center" vertical="center"/>
    </xf>
    <xf numFmtId="0" fontId="79" fillId="0" borderId="0" xfId="0" applyFont="1" applyAlignment="1">
      <alignment horizontal="left" vertical="center"/>
    </xf>
    <xf numFmtId="0" fontId="76" fillId="0" borderId="0" xfId="0" applyFont="1" applyAlignment="1">
      <alignment horizontal="right" vertical="center" shrinkToFit="1"/>
    </xf>
    <xf numFmtId="0" fontId="27" fillId="0" borderId="0" xfId="2" applyFont="1" applyAlignment="1">
      <alignment horizontal="right"/>
    </xf>
    <xf numFmtId="0" fontId="7" fillId="0" borderId="0" xfId="2" applyFont="1" applyAlignment="1">
      <alignment horizontal="right"/>
    </xf>
    <xf numFmtId="0" fontId="5" fillId="0" borderId="0" xfId="2" applyFont="1" applyAlignment="1" applyProtection="1">
      <alignment horizontal="right" vertical="top"/>
      <protection locked="0"/>
    </xf>
    <xf numFmtId="0" fontId="2" fillId="2" borderId="0" xfId="2" applyFill="1"/>
    <xf numFmtId="0" fontId="2" fillId="2" borderId="0" xfId="2" applyFill="1" applyAlignment="1">
      <alignment shrinkToFit="1"/>
    </xf>
    <xf numFmtId="0" fontId="34" fillId="2" borderId="0" xfId="2" applyFont="1" applyFill="1"/>
    <xf numFmtId="0" fontId="3" fillId="2" borderId="0" xfId="2" applyFont="1" applyFill="1" applyAlignment="1">
      <alignment horizontal="center" vertical="center"/>
    </xf>
    <xf numFmtId="0" fontId="36"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center" vertical="center" shrinkToFit="1"/>
    </xf>
    <xf numFmtId="0" fontId="36" fillId="0" borderId="0" xfId="2" applyFont="1" applyAlignment="1">
      <alignment horizontal="center" vertical="center"/>
    </xf>
    <xf numFmtId="0" fontId="7" fillId="0" borderId="1" xfId="2" applyFont="1" applyBorder="1" applyAlignment="1">
      <alignment vertical="center"/>
    </xf>
    <xf numFmtId="0" fontId="12" fillId="0" borderId="1" xfId="2" applyFont="1" applyBorder="1" applyAlignment="1">
      <alignment vertical="center"/>
    </xf>
    <xf numFmtId="176" fontId="8" fillId="0" borderId="7" xfId="2" quotePrefix="1" applyNumberFormat="1" applyFont="1" applyBorder="1" applyAlignment="1">
      <alignment horizontal="right" vertical="center" shrinkToFit="1"/>
    </xf>
    <xf numFmtId="179" fontId="7" fillId="0" borderId="0" xfId="2" applyNumberFormat="1" applyFont="1" applyAlignment="1" applyProtection="1">
      <alignment horizontal="left" vertical="center" shrinkToFit="1"/>
      <protection hidden="1"/>
    </xf>
    <xf numFmtId="0" fontId="43" fillId="0" borderId="13" xfId="2" quotePrefix="1" applyFont="1" applyBorder="1" applyAlignment="1">
      <alignment horizontal="center" vertical="center" shrinkToFit="1"/>
    </xf>
    <xf numFmtId="0" fontId="2" fillId="0" borderId="18" xfId="2" applyBorder="1" applyAlignment="1" applyProtection="1">
      <alignment horizontal="center" vertical="center"/>
      <protection locked="0"/>
    </xf>
    <xf numFmtId="0" fontId="2" fillId="0" borderId="19" xfId="2" applyBorder="1" applyAlignment="1" applyProtection="1">
      <alignment horizontal="center" vertical="center"/>
      <protection locked="0"/>
    </xf>
    <xf numFmtId="0" fontId="36" fillId="0" borderId="0" xfId="2" applyFont="1" applyAlignment="1">
      <alignment vertical="top"/>
    </xf>
    <xf numFmtId="0" fontId="7" fillId="0" borderId="2" xfId="2" applyFont="1" applyBorder="1" applyAlignment="1">
      <alignment vertical="center"/>
    </xf>
    <xf numFmtId="0" fontId="12" fillId="0" borderId="2" xfId="2" applyFont="1" applyBorder="1" applyAlignment="1">
      <alignment vertical="center"/>
    </xf>
    <xf numFmtId="176" fontId="8" fillId="0" borderId="9" xfId="2" quotePrefix="1" applyNumberFormat="1" applyFont="1" applyBorder="1" applyAlignment="1">
      <alignment horizontal="right" vertical="center" shrinkToFit="1"/>
    </xf>
    <xf numFmtId="0" fontId="43" fillId="0" borderId="15" xfId="2" quotePrefix="1" applyFont="1" applyBorder="1" applyAlignment="1">
      <alignment horizontal="center" vertical="center" shrinkToFit="1"/>
    </xf>
    <xf numFmtId="0" fontId="39" fillId="0" borderId="0" xfId="2" applyFont="1" applyAlignment="1">
      <alignment horizontal="center" vertical="center"/>
    </xf>
    <xf numFmtId="0" fontId="1" fillId="0" borderId="0" xfId="2" applyFont="1" applyAlignment="1">
      <alignment vertical="center"/>
    </xf>
    <xf numFmtId="0" fontId="36" fillId="0" borderId="0" xfId="2" applyFont="1" applyAlignment="1" applyProtection="1">
      <alignment horizontal="center" vertical="center"/>
      <protection hidden="1"/>
    </xf>
    <xf numFmtId="178" fontId="35" fillId="0" borderId="0" xfId="2" applyNumberFormat="1" applyFont="1" applyAlignment="1" applyProtection="1">
      <alignment horizontal="center" vertical="center"/>
      <protection hidden="1"/>
    </xf>
    <xf numFmtId="0" fontId="7" fillId="0" borderId="3" xfId="2" applyFont="1" applyBorder="1" applyAlignment="1">
      <alignment vertical="center"/>
    </xf>
    <xf numFmtId="0" fontId="12" fillId="0" borderId="3" xfId="2" applyFont="1" applyBorder="1" applyAlignment="1">
      <alignment vertical="center"/>
    </xf>
    <xf numFmtId="176" fontId="8" fillId="0" borderId="11" xfId="2" quotePrefix="1" applyNumberFormat="1" applyFont="1" applyBorder="1" applyAlignment="1">
      <alignment horizontal="right" vertical="center" shrinkToFit="1"/>
    </xf>
    <xf numFmtId="0" fontId="9" fillId="0" borderId="14" xfId="2" quotePrefix="1" applyFont="1" applyBorder="1" applyAlignment="1">
      <alignment horizontal="center" vertical="center" shrinkToFit="1"/>
    </xf>
    <xf numFmtId="0" fontId="43" fillId="0" borderId="14" xfId="2" quotePrefix="1" applyFont="1" applyBorder="1" applyAlignment="1">
      <alignment horizontal="center" vertical="center" shrinkToFit="1"/>
    </xf>
    <xf numFmtId="0" fontId="35" fillId="0" borderId="0" xfId="2" applyFont="1" applyAlignment="1" applyProtection="1">
      <alignment horizontal="center" vertical="center"/>
      <protection hidden="1"/>
    </xf>
    <xf numFmtId="0" fontId="12" fillId="0" borderId="0" xfId="2" applyFont="1" applyAlignment="1">
      <alignment vertical="center"/>
    </xf>
    <xf numFmtId="0" fontId="12" fillId="0" borderId="0" xfId="2" applyFont="1" applyAlignment="1">
      <alignment vertical="center" wrapText="1"/>
    </xf>
    <xf numFmtId="0" fontId="12" fillId="0" borderId="6" xfId="2" applyFont="1" applyBorder="1" applyAlignment="1">
      <alignment vertical="center"/>
    </xf>
    <xf numFmtId="0" fontId="9" fillId="0" borderId="50" xfId="2" quotePrefix="1" applyFont="1" applyBorder="1" applyAlignment="1">
      <alignment horizontal="center" vertical="center" shrinkToFit="1"/>
    </xf>
    <xf numFmtId="0" fontId="7" fillId="0" borderId="0" xfId="2" applyFont="1" applyAlignment="1" applyProtection="1">
      <alignment horizontal="left" vertical="center" shrinkToFit="1"/>
      <protection hidden="1"/>
    </xf>
    <xf numFmtId="0" fontId="7" fillId="0" borderId="0" xfId="2" applyFont="1" applyAlignment="1" applyProtection="1">
      <alignment horizontal="left" vertical="center"/>
      <protection hidden="1"/>
    </xf>
    <xf numFmtId="0" fontId="12" fillId="0" borderId="8" xfId="2" applyFont="1" applyBorder="1" applyAlignment="1">
      <alignment vertical="center"/>
    </xf>
    <xf numFmtId="0" fontId="9" fillId="0" borderId="21" xfId="2" quotePrefix="1" applyFont="1" applyBorder="1" applyAlignment="1">
      <alignment horizontal="center" vertical="center" shrinkToFit="1"/>
    </xf>
    <xf numFmtId="0" fontId="42" fillId="3" borderId="12" xfId="2" applyFont="1" applyFill="1" applyBorder="1" applyAlignment="1">
      <alignment horizontal="center" vertical="center" wrapText="1"/>
    </xf>
    <xf numFmtId="176" fontId="8" fillId="0" borderId="7" xfId="2" quotePrefix="1" applyNumberFormat="1" applyFont="1" applyBorder="1" applyAlignment="1">
      <alignment horizontal="right" vertical="center"/>
    </xf>
    <xf numFmtId="0" fontId="74" fillId="0" borderId="6" xfId="2" applyFont="1" applyBorder="1" applyAlignment="1">
      <alignment vertical="center"/>
    </xf>
    <xf numFmtId="0" fontId="48" fillId="0" borderId="7" xfId="2" quotePrefix="1" applyFont="1" applyBorder="1" applyAlignment="1">
      <alignment horizontal="center" vertical="center"/>
    </xf>
    <xf numFmtId="179" fontId="46" fillId="0" borderId="0" xfId="2" applyNumberFormat="1" applyFont="1" applyAlignment="1" applyProtection="1">
      <alignment horizontal="left" vertical="center"/>
      <protection hidden="1"/>
    </xf>
    <xf numFmtId="176" fontId="8" fillId="0" borderId="11" xfId="2" quotePrefix="1" applyNumberFormat="1" applyFont="1" applyBorder="1" applyAlignment="1">
      <alignment horizontal="right" vertical="center"/>
    </xf>
    <xf numFmtId="0" fontId="74" fillId="0" borderId="8" xfId="2" applyFont="1" applyBorder="1" applyAlignment="1">
      <alignment vertical="center"/>
    </xf>
    <xf numFmtId="176" fontId="8" fillId="0" borderId="9" xfId="2" quotePrefix="1" applyNumberFormat="1" applyFont="1" applyBorder="1" applyAlignment="1">
      <alignment horizontal="right" vertical="center"/>
    </xf>
    <xf numFmtId="0" fontId="48" fillId="0" borderId="11" xfId="2" quotePrefix="1" applyFont="1" applyBorder="1" applyAlignment="1">
      <alignment horizontal="center" vertical="center"/>
    </xf>
    <xf numFmtId="0" fontId="48" fillId="0" borderId="9" xfId="2" quotePrefix="1" applyFont="1" applyBorder="1" applyAlignment="1">
      <alignment horizontal="center" vertical="center"/>
    </xf>
    <xf numFmtId="0" fontId="7" fillId="0" borderId="14" xfId="2" applyFont="1" applyBorder="1" applyAlignment="1">
      <alignment vertical="center"/>
    </xf>
    <xf numFmtId="0" fontId="12" fillId="0" borderId="10" xfId="2" applyFont="1" applyBorder="1" applyAlignment="1">
      <alignment vertical="center"/>
    </xf>
    <xf numFmtId="0" fontId="9" fillId="0" borderId="34" xfId="2" quotePrefix="1" applyFont="1" applyBorder="1" applyAlignment="1">
      <alignment horizontal="center" vertical="center" shrinkToFit="1"/>
    </xf>
    <xf numFmtId="0" fontId="9" fillId="0" borderId="1" xfId="2" quotePrefix="1" applyFont="1" applyBorder="1" applyAlignment="1">
      <alignment horizontal="center" vertical="center" shrinkToFit="1"/>
    </xf>
    <xf numFmtId="179" fontId="35" fillId="0" borderId="0" xfId="2" applyNumberFormat="1" applyFont="1" applyAlignment="1" applyProtection="1">
      <alignment horizontal="right" vertical="center"/>
      <protection hidden="1"/>
    </xf>
    <xf numFmtId="0" fontId="9" fillId="0" borderId="3" xfId="2" quotePrefix="1" applyFont="1" applyBorder="1" applyAlignment="1">
      <alignment horizontal="center" vertical="center" shrinkToFit="1"/>
    </xf>
    <xf numFmtId="0" fontId="7" fillId="0" borderId="35" xfId="2" applyFont="1" applyBorder="1" applyAlignment="1">
      <alignment horizontal="left" vertical="center"/>
    </xf>
    <xf numFmtId="0" fontId="43" fillId="0" borderId="63" xfId="2" quotePrefix="1" applyFont="1" applyBorder="1" applyAlignment="1">
      <alignment horizontal="center" vertical="center" shrinkToFit="1"/>
    </xf>
    <xf numFmtId="0" fontId="47" fillId="0" borderId="78" xfId="2" applyFont="1" applyBorder="1" applyAlignment="1">
      <alignment vertical="top" wrapText="1"/>
    </xf>
    <xf numFmtId="0" fontId="47" fillId="0" borderId="4" xfId="2" applyFont="1" applyBorder="1" applyAlignment="1">
      <alignment vertical="top" wrapText="1"/>
    </xf>
    <xf numFmtId="0" fontId="47" fillId="0" borderId="0" xfId="2" applyFont="1" applyAlignment="1">
      <alignment vertical="top" wrapText="1"/>
    </xf>
    <xf numFmtId="0" fontId="7" fillId="0" borderId="1" xfId="2" applyFont="1" applyBorder="1" applyAlignment="1">
      <alignment vertical="center" shrinkToFit="1"/>
    </xf>
    <xf numFmtId="0" fontId="7" fillId="0" borderId="84" xfId="2" applyFont="1" applyBorder="1" applyAlignment="1">
      <alignment horizontal="left" vertical="center"/>
    </xf>
    <xf numFmtId="0" fontId="43" fillId="0" borderId="5" xfId="2" quotePrefix="1" applyFont="1" applyBorder="1" applyAlignment="1">
      <alignment horizontal="center" vertical="center" shrinkToFit="1"/>
    </xf>
    <xf numFmtId="0" fontId="47" fillId="0" borderId="39" xfId="2" applyFont="1" applyBorder="1" applyAlignment="1">
      <alignment vertical="top" wrapText="1"/>
    </xf>
    <xf numFmtId="0" fontId="47" fillId="0" borderId="33" xfId="2" applyFont="1" applyBorder="1" applyAlignment="1">
      <alignment vertical="top" wrapText="1"/>
    </xf>
    <xf numFmtId="0" fontId="7" fillId="0" borderId="33" xfId="2" applyFont="1" applyBorder="1" applyAlignment="1">
      <alignment horizontal="center" vertical="center"/>
    </xf>
    <xf numFmtId="0" fontId="74" fillId="0" borderId="10" xfId="2" applyFont="1" applyBorder="1" applyAlignment="1">
      <alignment vertical="center"/>
    </xf>
    <xf numFmtId="0" fontId="7" fillId="0" borderId="33" xfId="2" applyFont="1" applyBorder="1" applyAlignment="1">
      <alignment vertical="center"/>
    </xf>
    <xf numFmtId="0" fontId="48" fillId="0" borderId="33" xfId="2" quotePrefix="1" applyFont="1" applyBorder="1" applyAlignment="1">
      <alignment horizontal="center" vertical="center"/>
    </xf>
    <xf numFmtId="0" fontId="7" fillId="0" borderId="4" xfId="2" applyFont="1" applyBorder="1" applyAlignment="1">
      <alignment vertical="center"/>
    </xf>
    <xf numFmtId="0" fontId="43" fillId="0" borderId="77" xfId="2" quotePrefix="1" applyFont="1" applyBorder="1" applyAlignment="1">
      <alignment horizontal="center" vertical="center" shrinkToFit="1"/>
    </xf>
    <xf numFmtId="179" fontId="1" fillId="0" borderId="0" xfId="2" applyNumberFormat="1" applyFont="1" applyAlignment="1" applyProtection="1">
      <alignment horizontal="left" vertical="center" shrinkToFit="1"/>
      <protection hidden="1"/>
    </xf>
    <xf numFmtId="0" fontId="2" fillId="0" borderId="83" xfId="2" applyBorder="1" applyAlignment="1" applyProtection="1">
      <alignment horizontal="center" vertical="center"/>
      <protection locked="0"/>
    </xf>
    <xf numFmtId="0" fontId="2" fillId="0" borderId="29" xfId="2" applyBorder="1" applyAlignment="1" applyProtection="1">
      <alignment horizontal="center" vertical="center"/>
      <protection locked="0"/>
    </xf>
    <xf numFmtId="0" fontId="2" fillId="0" borderId="28" xfId="2" applyBorder="1" applyAlignment="1" applyProtection="1">
      <alignment horizontal="center" vertical="center"/>
      <protection locked="0"/>
    </xf>
    <xf numFmtId="0" fontId="9" fillId="0" borderId="41" xfId="2" quotePrefix="1" applyFont="1" applyBorder="1" applyAlignment="1">
      <alignment horizontal="center" vertical="center" shrinkToFit="1"/>
    </xf>
    <xf numFmtId="0" fontId="48" fillId="0" borderId="0" xfId="2" applyFont="1" applyAlignment="1">
      <alignment horizontal="center" vertical="center"/>
    </xf>
    <xf numFmtId="0" fontId="12" fillId="0" borderId="4" xfId="2" applyFont="1" applyBorder="1" applyAlignment="1">
      <alignment vertical="center"/>
    </xf>
    <xf numFmtId="0" fontId="7" fillId="0" borderId="0" xfId="2" applyFont="1" applyAlignment="1">
      <alignment horizontal="center"/>
    </xf>
    <xf numFmtId="179" fontId="46" fillId="0" borderId="0" xfId="2" applyNumberFormat="1" applyFont="1" applyAlignment="1" applyProtection="1">
      <alignment horizontal="left" vertical="center" wrapText="1"/>
      <protection hidden="1"/>
    </xf>
    <xf numFmtId="0" fontId="2" fillId="0" borderId="51" xfId="2" applyBorder="1" applyAlignment="1" applyProtection="1">
      <alignment horizontal="center" vertical="center"/>
      <protection locked="0"/>
    </xf>
    <xf numFmtId="0" fontId="2" fillId="0" borderId="85" xfId="2" applyBorder="1" applyAlignment="1" applyProtection="1">
      <alignment horizontal="center" vertical="center"/>
      <protection locked="0"/>
    </xf>
    <xf numFmtId="179" fontId="46" fillId="0" borderId="40" xfId="2" applyNumberFormat="1" applyFont="1" applyBorder="1" applyAlignment="1" applyProtection="1">
      <alignment horizontal="left" vertical="center"/>
      <protection hidden="1"/>
    </xf>
    <xf numFmtId="0" fontId="2" fillId="0" borderId="46" xfId="2" applyBorder="1" applyAlignment="1" applyProtection="1">
      <alignment horizontal="center" vertical="center"/>
      <protection locked="0"/>
    </xf>
    <xf numFmtId="0" fontId="2" fillId="0" borderId="47" xfId="2" applyBorder="1" applyAlignment="1" applyProtection="1">
      <alignment horizontal="center" vertical="center"/>
      <protection locked="0"/>
    </xf>
    <xf numFmtId="0" fontId="7" fillId="0" borderId="5" xfId="2" applyFont="1" applyBorder="1" applyAlignment="1">
      <alignment vertical="center"/>
    </xf>
    <xf numFmtId="0" fontId="12" fillId="0" borderId="5" xfId="2" applyFont="1" applyBorder="1" applyAlignment="1">
      <alignment vertical="center"/>
    </xf>
    <xf numFmtId="0" fontId="7" fillId="0" borderId="2" xfId="2" applyFont="1" applyBorder="1" applyAlignment="1">
      <alignment vertical="center" wrapText="1"/>
    </xf>
    <xf numFmtId="0" fontId="12" fillId="0" borderId="5" xfId="2" applyFont="1" applyBorder="1" applyAlignment="1">
      <alignment vertical="center" wrapText="1"/>
    </xf>
    <xf numFmtId="0" fontId="2" fillId="0" borderId="52" xfId="2" applyBorder="1" applyAlignment="1" applyProtection="1">
      <alignment horizontal="center" vertical="center"/>
      <protection locked="0"/>
    </xf>
    <xf numFmtId="0" fontId="2" fillId="0" borderId="86" xfId="2" applyBorder="1" applyAlignment="1" applyProtection="1">
      <alignment horizontal="center" vertical="center"/>
      <protection locked="0"/>
    </xf>
    <xf numFmtId="0" fontId="7" fillId="0" borderId="3" xfId="2" applyFont="1" applyBorder="1" applyAlignment="1">
      <alignment vertical="center" wrapText="1"/>
    </xf>
    <xf numFmtId="0" fontId="12" fillId="0" borderId="3" xfId="2" applyFont="1" applyBorder="1" applyAlignment="1">
      <alignment vertical="center" wrapText="1"/>
    </xf>
    <xf numFmtId="0" fontId="2" fillId="0" borderId="30" xfId="2" applyBorder="1" applyAlignment="1" applyProtection="1">
      <alignment horizontal="center" vertical="center"/>
      <protection locked="0"/>
    </xf>
    <xf numFmtId="0" fontId="7" fillId="0" borderId="16" xfId="2" applyFont="1" applyBorder="1" applyAlignment="1">
      <alignment horizontal="left" vertical="center" shrinkToFit="1"/>
    </xf>
    <xf numFmtId="0" fontId="48" fillId="0" borderId="12" xfId="2" quotePrefix="1" applyFont="1" applyBorder="1" applyAlignment="1">
      <alignment horizontal="center" vertical="center" shrinkToFit="1"/>
    </xf>
    <xf numFmtId="0" fontId="4" fillId="0" borderId="30" xfId="2" applyFont="1" applyBorder="1" applyAlignment="1" applyProtection="1">
      <alignment horizontal="center" vertical="center"/>
      <protection locked="0"/>
    </xf>
    <xf numFmtId="177" fontId="5" fillId="0" borderId="0" xfId="2" applyNumberFormat="1" applyFont="1" applyAlignment="1" applyProtection="1">
      <alignment horizontal="left" vertical="center" wrapText="1"/>
      <protection locked="0" hidden="1"/>
    </xf>
    <xf numFmtId="177" fontId="35" fillId="0" borderId="0" xfId="2" applyNumberFormat="1" applyFont="1" applyAlignment="1" applyProtection="1">
      <alignment horizontal="center" vertical="center"/>
      <protection hidden="1"/>
    </xf>
    <xf numFmtId="179" fontId="1" fillId="0" borderId="0" xfId="2" applyNumberFormat="1" applyFont="1" applyAlignment="1" applyProtection="1">
      <alignment horizontal="left" vertical="center"/>
      <protection hidden="1"/>
    </xf>
    <xf numFmtId="0" fontId="7" fillId="0" borderId="31" xfId="2" applyFont="1" applyBorder="1" applyAlignment="1">
      <alignment vertical="center"/>
    </xf>
    <xf numFmtId="0" fontId="7" fillId="0" borderId="0" xfId="2" applyFont="1" applyAlignment="1">
      <alignment vertical="center" wrapText="1"/>
    </xf>
    <xf numFmtId="0" fontId="9" fillId="0" borderId="0" xfId="2" quotePrefix="1" applyFont="1" applyAlignment="1">
      <alignment horizontal="center" vertical="center" shrinkToFit="1"/>
    </xf>
    <xf numFmtId="0" fontId="7" fillId="0" borderId="15" xfId="2" applyFont="1" applyBorder="1" applyAlignment="1">
      <alignment vertical="center" wrapText="1"/>
    </xf>
    <xf numFmtId="0" fontId="5" fillId="0" borderId="63" xfId="2" applyFont="1" applyBorder="1" applyAlignment="1">
      <alignment horizontal="right" vertical="center"/>
    </xf>
    <xf numFmtId="0" fontId="49" fillId="0" borderId="0" xfId="2" applyFont="1" applyAlignment="1">
      <alignment horizontal="center" vertical="center"/>
    </xf>
    <xf numFmtId="0" fontId="7" fillId="3" borderId="0" xfId="2" applyFont="1" applyFill="1" applyAlignment="1">
      <alignment horizontal="center" vertical="center"/>
    </xf>
    <xf numFmtId="0" fontId="2" fillId="0" borderId="32" xfId="2" applyBorder="1" applyAlignment="1" applyProtection="1">
      <alignment horizontal="center" vertical="center"/>
      <protection locked="0"/>
    </xf>
    <xf numFmtId="0" fontId="7" fillId="0" borderId="14" xfId="2" applyFont="1" applyBorder="1" applyAlignment="1">
      <alignment vertical="center" wrapText="1"/>
    </xf>
    <xf numFmtId="176" fontId="8" fillId="0" borderId="0" xfId="2" quotePrefix="1" applyNumberFormat="1" applyFont="1" applyAlignment="1">
      <alignment horizontal="right" vertical="center"/>
    </xf>
    <xf numFmtId="0" fontId="2" fillId="0" borderId="0" xfId="2" applyAlignment="1" applyProtection="1">
      <alignment horizontal="center" vertical="center"/>
      <protection locked="0"/>
    </xf>
    <xf numFmtId="177" fontId="35" fillId="0" borderId="0" xfId="2" applyNumberFormat="1" applyFont="1" applyAlignment="1" applyProtection="1">
      <alignment horizontal="right" vertical="center"/>
      <protection hidden="1"/>
    </xf>
    <xf numFmtId="0" fontId="11" fillId="0" borderId="0" xfId="2" applyFont="1" applyAlignment="1">
      <alignment vertical="center"/>
    </xf>
    <xf numFmtId="176" fontId="5" fillId="5" borderId="0" xfId="2" applyNumberFormat="1" applyFont="1" applyFill="1"/>
    <xf numFmtId="177" fontId="35" fillId="0" borderId="0" xfId="2" applyNumberFormat="1" applyFont="1" applyAlignment="1" applyProtection="1">
      <alignment horizontal="right" vertical="center" shrinkToFit="1"/>
      <protection hidden="1"/>
    </xf>
    <xf numFmtId="0" fontId="11" fillId="0" borderId="0" xfId="2" applyFont="1" applyAlignment="1">
      <alignment shrinkToFit="1"/>
    </xf>
    <xf numFmtId="0" fontId="2" fillId="0" borderId="24"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65" fillId="0" borderId="0" xfId="2" applyFont="1" applyAlignment="1">
      <alignment vertical="center"/>
    </xf>
    <xf numFmtId="0" fontId="2" fillId="0" borderId="23" xfId="2" applyBorder="1" applyAlignment="1" applyProtection="1">
      <alignment horizontal="center" vertical="center" wrapText="1"/>
      <protection locked="0"/>
    </xf>
    <xf numFmtId="176" fontId="5" fillId="0" borderId="0" xfId="2" applyNumberFormat="1" applyFont="1" applyAlignment="1" applyProtection="1">
      <alignment vertical="top" wrapText="1"/>
      <protection locked="0"/>
    </xf>
    <xf numFmtId="176" fontId="2" fillId="0" borderId="0" xfId="2" applyNumberFormat="1" applyAlignment="1" applyProtection="1">
      <alignment horizontal="center" vertical="center"/>
      <protection locked="0"/>
    </xf>
    <xf numFmtId="0" fontId="2" fillId="0" borderId="0" xfId="2" applyBorder="1"/>
    <xf numFmtId="0" fontId="2" fillId="0" borderId="0" xfId="2" applyBorder="1" applyAlignment="1">
      <alignment horizontal="center"/>
    </xf>
    <xf numFmtId="0" fontId="4" fillId="0" borderId="0" xfId="2" applyFont="1" applyBorder="1" applyAlignment="1">
      <alignment horizontal="center" vertical="center"/>
    </xf>
    <xf numFmtId="0" fontId="5" fillId="0" borderId="0" xfId="2" applyFont="1" applyBorder="1"/>
    <xf numFmtId="0" fontId="7" fillId="0" borderId="0" xfId="2" applyFont="1" applyAlignment="1">
      <alignment horizontal="right" vertical="center"/>
    </xf>
    <xf numFmtId="0" fontId="2" fillId="0" borderId="18" xfId="2" applyBorder="1" applyAlignment="1" applyProtection="1">
      <alignment horizontal="center" vertical="center"/>
    </xf>
    <xf numFmtId="0" fontId="2" fillId="0" borderId="19" xfId="2" applyBorder="1" applyAlignment="1" applyProtection="1">
      <alignment horizontal="center" vertical="center"/>
    </xf>
    <xf numFmtId="0" fontId="2" fillId="0" borderId="20" xfId="2" applyBorder="1" applyAlignment="1" applyProtection="1">
      <alignment horizontal="center" vertical="center"/>
    </xf>
    <xf numFmtId="0" fontId="2" fillId="0" borderId="21" xfId="2" applyBorder="1" applyAlignment="1" applyProtection="1">
      <alignment horizontal="center" vertical="center"/>
    </xf>
    <xf numFmtId="0" fontId="2" fillId="0" borderId="22" xfId="2" applyBorder="1" applyAlignment="1" applyProtection="1">
      <alignment horizontal="center" vertical="center"/>
    </xf>
    <xf numFmtId="0" fontId="2" fillId="0" borderId="23" xfId="2" applyBorder="1" applyAlignment="1" applyProtection="1">
      <alignment horizontal="center" vertical="center" wrapText="1"/>
    </xf>
    <xf numFmtId="0" fontId="7" fillId="3" borderId="36" xfId="2" applyFont="1" applyFill="1" applyBorder="1" applyAlignment="1" applyProtection="1">
      <alignment horizontal="center" vertical="center"/>
    </xf>
    <xf numFmtId="0" fontId="2" fillId="0" borderId="23" xfId="2" applyBorder="1" applyAlignment="1" applyProtection="1">
      <alignment horizontal="center" vertical="center"/>
    </xf>
    <xf numFmtId="0" fontId="7" fillId="3" borderId="81" xfId="2" applyFont="1" applyFill="1" applyBorder="1" applyAlignment="1" applyProtection="1">
      <alignment horizontal="center" vertical="center"/>
    </xf>
    <xf numFmtId="0" fontId="7" fillId="3" borderId="35" xfId="2" applyFont="1" applyFill="1" applyBorder="1" applyAlignment="1" applyProtection="1">
      <alignment horizontal="center" vertical="center" shrinkToFit="1"/>
    </xf>
    <xf numFmtId="0" fontId="2" fillId="0" borderId="0" xfId="2" applyProtection="1"/>
    <xf numFmtId="0" fontId="2" fillId="0" borderId="51" xfId="2" applyBorder="1" applyAlignment="1" applyProtection="1">
      <alignment horizontal="center" vertical="center"/>
    </xf>
    <xf numFmtId="0" fontId="2" fillId="0" borderId="85" xfId="2" applyBorder="1" applyAlignment="1" applyProtection="1">
      <alignment horizontal="center" vertical="center"/>
    </xf>
    <xf numFmtId="0" fontId="2" fillId="0" borderId="46" xfId="2" applyBorder="1" applyAlignment="1" applyProtection="1">
      <alignment horizontal="center" vertical="center"/>
    </xf>
    <xf numFmtId="0" fontId="2" fillId="0" borderId="47" xfId="2" applyBorder="1" applyAlignment="1" applyProtection="1">
      <alignment horizontal="center" vertical="center"/>
    </xf>
    <xf numFmtId="0" fontId="2" fillId="0" borderId="52" xfId="2" applyBorder="1" applyAlignment="1" applyProtection="1">
      <alignment horizontal="center" vertical="center"/>
    </xf>
    <xf numFmtId="0" fontId="2" fillId="0" borderId="86" xfId="2" applyBorder="1" applyAlignment="1" applyProtection="1">
      <alignment horizontal="center" vertical="center"/>
    </xf>
    <xf numFmtId="0" fontId="7" fillId="3" borderId="35" xfId="2" applyFont="1" applyFill="1" applyBorder="1" applyAlignment="1">
      <alignment horizontal="center" vertical="center"/>
    </xf>
    <xf numFmtId="0" fontId="42" fillId="3" borderId="12" xfId="2" applyFont="1" applyFill="1" applyBorder="1" applyAlignment="1">
      <alignment horizontal="center" vertical="center"/>
    </xf>
    <xf numFmtId="0" fontId="4" fillId="0" borderId="0" xfId="2" applyFont="1" applyAlignment="1">
      <alignment horizontal="center" vertical="center" wrapText="1"/>
    </xf>
    <xf numFmtId="0" fontId="4" fillId="0" borderId="35"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39" xfId="2" applyFont="1" applyBorder="1" applyAlignment="1">
      <alignment horizontal="center" vertical="center" wrapText="1"/>
    </xf>
    <xf numFmtId="0" fontId="2" fillId="0" borderId="26" xfId="2" applyBorder="1" applyAlignment="1" applyProtection="1">
      <alignment horizontal="center" vertical="center"/>
      <protection locked="0"/>
    </xf>
    <xf numFmtId="0" fontId="2" fillId="0" borderId="44"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5" fillId="0" borderId="35" xfId="2" applyFont="1" applyBorder="1" applyAlignment="1">
      <alignment horizontal="center" vertical="center" wrapText="1"/>
    </xf>
    <xf numFmtId="0" fontId="5" fillId="0" borderId="36" xfId="2" applyFont="1" applyBorder="1" applyAlignment="1">
      <alignment horizontal="center" vertical="center" wrapText="1"/>
    </xf>
    <xf numFmtId="0" fontId="5" fillId="0" borderId="39" xfId="2" applyFont="1" applyBorder="1" applyAlignment="1">
      <alignment horizontal="center" vertical="center" wrapText="1"/>
    </xf>
    <xf numFmtId="176" fontId="2" fillId="0" borderId="82" xfId="2" applyNumberFormat="1" applyBorder="1" applyAlignment="1" applyProtection="1">
      <alignment horizontal="center" vertical="center"/>
      <protection locked="0"/>
    </xf>
    <xf numFmtId="0" fontId="2" fillId="0" borderId="76" xfId="2" applyBorder="1" applyAlignment="1" applyProtection="1">
      <alignment horizontal="center" vertical="center"/>
      <protection locked="0"/>
    </xf>
    <xf numFmtId="0" fontId="2" fillId="0" borderId="79" xfId="2" applyBorder="1" applyAlignment="1" applyProtection="1">
      <alignment horizontal="center" vertical="center"/>
      <protection locked="0"/>
    </xf>
    <xf numFmtId="0" fontId="2" fillId="0" borderId="49" xfId="2" applyBorder="1" applyAlignment="1" applyProtection="1">
      <alignment horizontal="center" vertical="center"/>
      <protection locked="0"/>
    </xf>
    <xf numFmtId="0" fontId="2" fillId="0" borderId="80" xfId="2" applyBorder="1" applyAlignment="1" applyProtection="1">
      <alignment horizontal="center" vertical="center"/>
      <protection locked="0"/>
    </xf>
    <xf numFmtId="176" fontId="8" fillId="0" borderId="39" xfId="2" quotePrefix="1" applyNumberFormat="1" applyFont="1" applyBorder="1" applyAlignment="1">
      <alignment horizontal="right" vertical="center" shrinkToFit="1"/>
    </xf>
    <xf numFmtId="0" fontId="4" fillId="0" borderId="0" xfId="2" applyFont="1" applyAlignment="1">
      <alignment horizontal="center" vertical="center" wrapText="1"/>
    </xf>
    <xf numFmtId="0" fontId="4" fillId="0" borderId="33" xfId="2" applyFont="1" applyBorder="1" applyAlignment="1">
      <alignment horizontal="center" vertical="center" wrapText="1"/>
    </xf>
    <xf numFmtId="0" fontId="7" fillId="3" borderId="35" xfId="2" applyFont="1" applyFill="1" applyBorder="1" applyAlignment="1">
      <alignment horizontal="center" vertical="center"/>
    </xf>
    <xf numFmtId="0" fontId="7" fillId="3" borderId="39" xfId="2" applyFont="1" applyFill="1" applyBorder="1" applyAlignment="1">
      <alignment horizontal="center" vertical="center"/>
    </xf>
    <xf numFmtId="0" fontId="7" fillId="0" borderId="13" xfId="2" applyFont="1" applyBorder="1" applyAlignment="1">
      <alignment horizontal="left" vertical="center"/>
    </xf>
    <xf numFmtId="0" fontId="7" fillId="0" borderId="14" xfId="2" applyFont="1" applyBorder="1" applyAlignment="1">
      <alignment horizontal="left" vertical="center"/>
    </xf>
    <xf numFmtId="0" fontId="7" fillId="3" borderId="12" xfId="2" applyFont="1" applyFill="1" applyBorder="1" applyAlignment="1">
      <alignment horizontal="center" vertical="center"/>
    </xf>
    <xf numFmtId="0" fontId="7" fillId="0" borderId="33" xfId="2" applyFont="1" applyBorder="1" applyAlignment="1">
      <alignment horizontal="center" vertical="center" wrapText="1"/>
    </xf>
    <xf numFmtId="0" fontId="42" fillId="3" borderId="12" xfId="2" applyFont="1" applyFill="1" applyBorder="1" applyAlignment="1">
      <alignment horizontal="center" vertical="center"/>
    </xf>
    <xf numFmtId="31" fontId="80" fillId="0" borderId="0" xfId="2" applyNumberFormat="1" applyFont="1" applyAlignment="1">
      <alignment horizontal="right" vertical="center"/>
    </xf>
    <xf numFmtId="0" fontId="77" fillId="0" borderId="0" xfId="0" applyFont="1" applyAlignment="1">
      <alignment horizontal="center" vertical="center"/>
    </xf>
    <xf numFmtId="0" fontId="68" fillId="0" borderId="35" xfId="2" applyFont="1" applyBorder="1" applyAlignment="1">
      <alignment horizontal="center" vertical="center" wrapText="1"/>
    </xf>
    <xf numFmtId="0" fontId="68" fillId="0" borderId="36" xfId="2" applyFont="1" applyBorder="1" applyAlignment="1">
      <alignment horizontal="center" vertical="center" wrapText="1"/>
    </xf>
    <xf numFmtId="0" fontId="68" fillId="0" borderId="39" xfId="2" applyFont="1" applyBorder="1" applyAlignment="1">
      <alignment horizontal="center" vertical="center" wrapText="1"/>
    </xf>
    <xf numFmtId="0" fontId="71" fillId="8" borderId="35" xfId="2" applyFont="1" applyFill="1" applyBorder="1" applyAlignment="1">
      <alignment horizontal="center" vertical="center" wrapText="1"/>
    </xf>
    <xf numFmtId="0" fontId="71" fillId="8" borderId="36" xfId="2" applyFont="1" applyFill="1" applyBorder="1" applyAlignment="1">
      <alignment horizontal="center" vertical="center" wrapText="1"/>
    </xf>
    <xf numFmtId="0" fontId="71" fillId="8" borderId="39" xfId="2" applyFont="1" applyFill="1" applyBorder="1" applyAlignment="1">
      <alignment horizontal="center" vertical="center" wrapText="1"/>
    </xf>
    <xf numFmtId="0" fontId="69" fillId="0" borderId="35" xfId="2" applyFont="1" applyBorder="1" applyAlignment="1">
      <alignment horizontal="center" vertical="center" wrapText="1"/>
    </xf>
    <xf numFmtId="0" fontId="69" fillId="0" borderId="36" xfId="2" applyFont="1" applyBorder="1" applyAlignment="1">
      <alignment horizontal="center" vertical="center" wrapText="1"/>
    </xf>
    <xf numFmtId="0" fontId="69" fillId="0" borderId="39" xfId="2" applyFont="1" applyBorder="1" applyAlignment="1">
      <alignment horizontal="center" vertical="center" wrapText="1"/>
    </xf>
    <xf numFmtId="0" fontId="7" fillId="0" borderId="88" xfId="2" applyFont="1" applyFill="1" applyBorder="1" applyAlignment="1">
      <alignment horizontal="center" vertical="center"/>
    </xf>
    <xf numFmtId="0" fontId="7" fillId="0" borderId="88" xfId="2" applyFont="1" applyFill="1" applyBorder="1" applyAlignment="1">
      <alignment horizontal="center" vertical="center" wrapText="1"/>
    </xf>
    <xf numFmtId="0" fontId="48" fillId="0" borderId="84" xfId="2" quotePrefix="1" applyFont="1" applyBorder="1" applyAlignment="1">
      <alignment horizontal="center" vertical="center"/>
    </xf>
    <xf numFmtId="0" fontId="69" fillId="0" borderId="63" xfId="2" applyFont="1" applyBorder="1" applyAlignment="1">
      <alignment horizontal="center" vertical="center" wrapText="1"/>
    </xf>
    <xf numFmtId="0" fontId="7" fillId="0" borderId="63" xfId="2" applyFont="1" applyBorder="1" applyAlignment="1">
      <alignment vertical="center"/>
    </xf>
    <xf numFmtId="0" fontId="48" fillId="0" borderId="63" xfId="2" quotePrefix="1" applyFont="1" applyBorder="1" applyAlignment="1">
      <alignment horizontal="center" vertical="center"/>
    </xf>
    <xf numFmtId="0" fontId="2" fillId="0" borderId="63" xfId="2" applyBorder="1" applyAlignment="1" applyProtection="1">
      <alignment horizontal="center" vertical="center"/>
      <protection locked="0"/>
    </xf>
    <xf numFmtId="0" fontId="72" fillId="0" borderId="0" xfId="2" applyFont="1" applyAlignment="1">
      <alignment horizontal="left"/>
    </xf>
    <xf numFmtId="31" fontId="80" fillId="0" borderId="0" xfId="2" applyNumberFormat="1" applyFont="1" applyAlignment="1">
      <alignment horizontal="right" vertical="center"/>
    </xf>
    <xf numFmtId="0" fontId="4" fillId="0" borderId="0" xfId="2" applyFont="1" applyAlignment="1">
      <alignment horizontal="center" vertical="center" wrapText="1"/>
    </xf>
    <xf numFmtId="0" fontId="5" fillId="0" borderId="39" xfId="2" applyFont="1" applyBorder="1" applyAlignment="1">
      <alignment horizontal="center" vertical="center" wrapText="1"/>
    </xf>
    <xf numFmtId="0" fontId="2" fillId="0" borderId="44" xfId="2" applyBorder="1" applyAlignment="1" applyProtection="1">
      <alignment horizontal="center" vertical="center"/>
    </xf>
    <xf numFmtId="0" fontId="2" fillId="0" borderId="45" xfId="2" applyBorder="1" applyAlignment="1" applyProtection="1">
      <alignment horizontal="center" vertical="center"/>
    </xf>
    <xf numFmtId="0" fontId="2" fillId="0" borderId="76" xfId="2" applyBorder="1" applyAlignment="1" applyProtection="1">
      <alignment horizontal="center" vertical="center"/>
    </xf>
    <xf numFmtId="0" fontId="2" fillId="0" borderId="79" xfId="2" applyBorder="1" applyAlignment="1" applyProtection="1">
      <alignment horizontal="center" vertical="center"/>
    </xf>
    <xf numFmtId="0" fontId="2" fillId="0" borderId="49" xfId="2" applyBorder="1" applyAlignment="1" applyProtection="1">
      <alignment horizontal="center" vertical="center"/>
    </xf>
    <xf numFmtId="0" fontId="2" fillId="0" borderId="80" xfId="2" applyBorder="1" applyAlignment="1" applyProtection="1">
      <alignment horizontal="center" vertical="center"/>
    </xf>
    <xf numFmtId="176" fontId="2" fillId="0" borderId="0" xfId="2" applyNumberFormat="1" applyAlignment="1" applyProtection="1">
      <alignment horizontal="center" vertical="center"/>
    </xf>
    <xf numFmtId="0" fontId="2" fillId="0" borderId="0" xfId="2" applyAlignment="1" applyProtection="1">
      <alignment horizontal="center" vertical="center"/>
    </xf>
    <xf numFmtId="177" fontId="5" fillId="0" borderId="0" xfId="2" applyNumberFormat="1" applyFont="1" applyAlignment="1" applyProtection="1">
      <alignment horizontal="left" vertical="center" wrapText="1"/>
      <protection hidden="1"/>
    </xf>
    <xf numFmtId="0" fontId="2" fillId="0" borderId="71" xfId="2" applyBorder="1" applyProtection="1">
      <protection hidden="1"/>
    </xf>
    <xf numFmtId="0" fontId="2" fillId="0" borderId="70" xfId="2" applyBorder="1" applyProtection="1">
      <protection hidden="1"/>
    </xf>
    <xf numFmtId="0" fontId="2" fillId="0" borderId="0" xfId="2" applyBorder="1" applyProtection="1">
      <protection hidden="1"/>
    </xf>
    <xf numFmtId="0" fontId="2" fillId="0" borderId="71" xfId="2" applyBorder="1" applyAlignment="1" applyProtection="1">
      <alignment horizontal="center"/>
      <protection hidden="1"/>
    </xf>
    <xf numFmtId="0" fontId="7" fillId="0" borderId="72" xfId="2" applyFont="1" applyBorder="1" applyAlignment="1" applyProtection="1">
      <alignment shrinkToFit="1"/>
      <protection hidden="1"/>
    </xf>
    <xf numFmtId="0" fontId="5" fillId="0" borderId="0" xfId="2" applyFont="1" applyProtection="1">
      <protection hidden="1"/>
    </xf>
    <xf numFmtId="0" fontId="71" fillId="0" borderId="0" xfId="2" applyFont="1" applyAlignment="1" applyProtection="1">
      <alignment horizontal="right"/>
      <protection hidden="1"/>
    </xf>
    <xf numFmtId="0" fontId="7" fillId="0" borderId="0" xfId="2" applyFont="1" applyAlignment="1" applyProtection="1">
      <alignment horizontal="center"/>
      <protection hidden="1"/>
    </xf>
    <xf numFmtId="176" fontId="2" fillId="0" borderId="0" xfId="2" applyNumberFormat="1" applyAlignment="1" applyProtection="1">
      <alignment horizontal="center" vertical="center"/>
      <protection hidden="1"/>
    </xf>
    <xf numFmtId="0" fontId="34" fillId="0" borderId="0" xfId="2" applyFont="1" applyProtection="1">
      <protection hidden="1"/>
    </xf>
    <xf numFmtId="0" fontId="7" fillId="3" borderId="35" xfId="2" applyFont="1" applyFill="1" applyBorder="1" applyAlignment="1" applyProtection="1">
      <alignment horizontal="center" vertical="center"/>
      <protection hidden="1"/>
    </xf>
    <xf numFmtId="0" fontId="7" fillId="3" borderId="39" xfId="2" applyFont="1" applyFill="1" applyBorder="1" applyAlignment="1" applyProtection="1">
      <alignment horizontal="center" vertical="center"/>
      <protection hidden="1"/>
    </xf>
    <xf numFmtId="0" fontId="7" fillId="0" borderId="13" xfId="2" applyFont="1" applyBorder="1" applyAlignment="1" applyProtection="1">
      <alignment vertical="center"/>
      <protection hidden="1"/>
    </xf>
    <xf numFmtId="0" fontId="1" fillId="0" borderId="6" xfId="2" applyFont="1" applyBorder="1" applyAlignment="1" applyProtection="1">
      <alignment vertical="center"/>
      <protection hidden="1"/>
    </xf>
    <xf numFmtId="176" fontId="8" fillId="0" borderId="7" xfId="2" quotePrefix="1" applyNumberFormat="1" applyFont="1" applyBorder="1" applyAlignment="1" applyProtection="1">
      <alignment horizontal="right" vertical="center"/>
      <protection hidden="1"/>
    </xf>
    <xf numFmtId="0" fontId="9" fillId="0" borderId="13" xfId="2" quotePrefix="1" applyFont="1" applyBorder="1" applyAlignment="1" applyProtection="1">
      <alignment horizontal="center" vertical="center" shrinkToFit="1"/>
      <protection hidden="1"/>
    </xf>
    <xf numFmtId="0" fontId="7" fillId="0" borderId="15" xfId="2" applyFont="1" applyBorder="1" applyAlignment="1" applyProtection="1">
      <alignment vertical="center"/>
      <protection hidden="1"/>
    </xf>
    <xf numFmtId="0" fontId="1" fillId="0" borderId="8" xfId="2" applyFont="1" applyBorder="1" applyAlignment="1" applyProtection="1">
      <alignment vertical="center"/>
      <protection hidden="1"/>
    </xf>
    <xf numFmtId="176" fontId="8" fillId="0" borderId="9" xfId="2" quotePrefix="1" applyNumberFormat="1" applyFont="1" applyBorder="1" applyAlignment="1" applyProtection="1">
      <alignment horizontal="right" vertical="center"/>
      <protection hidden="1"/>
    </xf>
    <xf numFmtId="0" fontId="9" fillId="0" borderId="15" xfId="2" quotePrefix="1" applyFont="1" applyBorder="1" applyAlignment="1" applyProtection="1">
      <alignment horizontal="center" vertical="center" shrinkToFit="1"/>
      <protection hidden="1"/>
    </xf>
    <xf numFmtId="0" fontId="7" fillId="0" borderId="14" xfId="2" applyFont="1" applyBorder="1" applyAlignment="1" applyProtection="1">
      <alignment vertical="center"/>
      <protection hidden="1"/>
    </xf>
    <xf numFmtId="0" fontId="1" fillId="0" borderId="10" xfId="2" applyFont="1" applyBorder="1" applyAlignment="1" applyProtection="1">
      <alignment vertical="center"/>
      <protection hidden="1"/>
    </xf>
    <xf numFmtId="176" fontId="8" fillId="0" borderId="11" xfId="2" quotePrefix="1" applyNumberFormat="1" applyFont="1" applyBorder="1" applyAlignment="1" applyProtection="1">
      <alignment horizontal="right" vertical="center"/>
      <protection hidden="1"/>
    </xf>
    <xf numFmtId="0" fontId="9" fillId="0" borderId="14" xfId="2" quotePrefix="1" applyFont="1" applyBorder="1" applyAlignment="1" applyProtection="1">
      <alignment horizontal="center" vertical="center" shrinkToFit="1"/>
      <protection hidden="1"/>
    </xf>
    <xf numFmtId="0" fontId="12" fillId="0" borderId="6" xfId="2" applyFont="1" applyBorder="1" applyAlignment="1" applyProtection="1">
      <alignment vertical="center"/>
      <protection hidden="1"/>
    </xf>
    <xf numFmtId="176" fontId="8" fillId="0" borderId="7" xfId="2" quotePrefix="1" applyNumberFormat="1" applyFont="1" applyBorder="1" applyAlignment="1" applyProtection="1">
      <alignment horizontal="right" vertical="center" shrinkToFit="1"/>
      <protection hidden="1"/>
    </xf>
    <xf numFmtId="0" fontId="12" fillId="0" borderId="8" xfId="2" applyFont="1" applyBorder="1" applyAlignment="1" applyProtection="1">
      <alignment vertical="center"/>
      <protection hidden="1"/>
    </xf>
    <xf numFmtId="176" fontId="8" fillId="0" borderId="9" xfId="2" quotePrefix="1" applyNumberFormat="1" applyFont="1" applyBorder="1" applyAlignment="1" applyProtection="1">
      <alignment horizontal="right" vertical="center" shrinkToFit="1"/>
      <protection hidden="1"/>
    </xf>
    <xf numFmtId="0" fontId="12" fillId="0" borderId="10" xfId="2" applyFont="1" applyBorder="1" applyAlignment="1" applyProtection="1">
      <alignment vertical="center"/>
      <protection hidden="1"/>
    </xf>
    <xf numFmtId="176" fontId="8" fillId="0" borderId="11" xfId="2" quotePrefix="1" applyNumberFormat="1" applyFont="1" applyBorder="1" applyAlignment="1" applyProtection="1">
      <alignment horizontal="right" vertical="center" shrinkToFit="1"/>
      <protection hidden="1"/>
    </xf>
    <xf numFmtId="0" fontId="9" fillId="0" borderId="34" xfId="2" quotePrefix="1" applyFont="1" applyBorder="1" applyAlignment="1" applyProtection="1">
      <alignment horizontal="center" vertical="center" shrinkToFit="1"/>
      <protection hidden="1"/>
    </xf>
    <xf numFmtId="0" fontId="1" fillId="0" borderId="2" xfId="2" applyFont="1" applyBorder="1" applyProtection="1">
      <protection hidden="1"/>
    </xf>
    <xf numFmtId="0" fontId="1" fillId="0" borderId="3" xfId="2" applyFont="1" applyBorder="1" applyProtection="1">
      <protection hidden="1"/>
    </xf>
    <xf numFmtId="0" fontId="9" fillId="0" borderId="3" xfId="2" applyFont="1" applyBorder="1" applyAlignment="1" applyProtection="1">
      <alignment horizontal="center" vertical="center"/>
      <protection hidden="1"/>
    </xf>
    <xf numFmtId="0" fontId="4" fillId="0" borderId="0" xfId="2" applyFont="1" applyAlignment="1" applyProtection="1">
      <alignment horizontal="center" vertical="center" wrapText="1"/>
    </xf>
    <xf numFmtId="0" fontId="7" fillId="0" borderId="0" xfId="2" applyFont="1" applyAlignment="1" applyProtection="1">
      <alignment vertical="center"/>
    </xf>
    <xf numFmtId="176" fontId="8" fillId="0" borderId="0" xfId="2" quotePrefix="1" applyNumberFormat="1" applyFont="1" applyAlignment="1" applyProtection="1">
      <alignment horizontal="right" vertical="center"/>
    </xf>
    <xf numFmtId="0" fontId="9" fillId="0" borderId="0" xfId="2" quotePrefix="1" applyFont="1" applyAlignment="1" applyProtection="1">
      <alignment horizontal="center" vertical="center" shrinkToFit="1"/>
    </xf>
    <xf numFmtId="176" fontId="5" fillId="0" borderId="0" xfId="2" applyNumberFormat="1" applyFont="1" applyAlignment="1" applyProtection="1">
      <alignment vertical="top" wrapText="1"/>
    </xf>
    <xf numFmtId="179" fontId="7" fillId="0" borderId="0" xfId="2" applyNumberFormat="1" applyFont="1" applyAlignment="1" applyProtection="1">
      <alignment horizontal="left" vertical="center" shrinkToFit="1"/>
    </xf>
    <xf numFmtId="0" fontId="2" fillId="0" borderId="0" xfId="2" applyAlignment="1" applyProtection="1">
      <alignment shrinkToFit="1"/>
    </xf>
    <xf numFmtId="177" fontId="35" fillId="0" borderId="0" xfId="2" applyNumberFormat="1" applyFont="1" applyAlignment="1" applyProtection="1">
      <alignment horizontal="right" vertical="center" shrinkToFit="1"/>
    </xf>
    <xf numFmtId="177" fontId="5" fillId="0" borderId="0" xfId="2" applyNumberFormat="1" applyFont="1" applyAlignment="1" applyProtection="1">
      <alignment horizontal="left" vertical="center" wrapText="1"/>
    </xf>
    <xf numFmtId="0" fontId="77" fillId="0" borderId="0" xfId="0" applyFont="1" applyAlignment="1" applyProtection="1">
      <alignment horizontal="center" vertical="center"/>
    </xf>
    <xf numFmtId="0" fontId="79" fillId="0" borderId="0" xfId="0" applyFont="1" applyAlignment="1" applyProtection="1">
      <alignment horizontal="left" vertical="center"/>
    </xf>
    <xf numFmtId="0" fontId="27" fillId="0" borderId="0" xfId="2" applyFont="1" applyAlignment="1" applyProtection="1">
      <alignment horizontal="right"/>
    </xf>
    <xf numFmtId="31" fontId="80" fillId="0" borderId="0" xfId="2" applyNumberFormat="1" applyFont="1" applyAlignment="1" applyProtection="1">
      <alignment horizontal="right" vertical="center"/>
    </xf>
    <xf numFmtId="0" fontId="7" fillId="0" borderId="0" xfId="2" applyFont="1" applyAlignment="1" applyProtection="1">
      <alignment horizontal="right"/>
    </xf>
    <xf numFmtId="0" fontId="41" fillId="0" borderId="0" xfId="2" applyFont="1" applyAlignment="1" applyProtection="1">
      <alignment horizontal="center"/>
    </xf>
    <xf numFmtId="0" fontId="44" fillId="0" borderId="0" xfId="2" applyFont="1" applyAlignment="1" applyProtection="1">
      <alignment horizontal="left"/>
    </xf>
    <xf numFmtId="0" fontId="76" fillId="0" borderId="0" xfId="0" applyFont="1" applyAlignment="1" applyProtection="1">
      <alignment horizontal="right" vertical="center" shrinkToFit="1"/>
    </xf>
    <xf numFmtId="0" fontId="5" fillId="0" borderId="0" xfId="2" applyFont="1" applyAlignment="1" applyProtection="1">
      <alignment horizontal="right" vertical="top"/>
    </xf>
    <xf numFmtId="0" fontId="2" fillId="2" borderId="0" xfId="2" applyFill="1" applyProtection="1"/>
    <xf numFmtId="0" fontId="2" fillId="2" borderId="0" xfId="2" applyFill="1" applyAlignment="1" applyProtection="1">
      <alignment shrinkToFit="1"/>
    </xf>
    <xf numFmtId="0" fontId="34" fillId="2" borderId="0" xfId="2" applyFont="1" applyFill="1" applyProtection="1"/>
    <xf numFmtId="0" fontId="3" fillId="2" borderId="0" xfId="2" applyFont="1" applyFill="1" applyAlignment="1" applyProtection="1">
      <alignment horizontal="center" vertical="center"/>
    </xf>
    <xf numFmtId="0" fontId="34" fillId="0" borderId="0" xfId="2" applyFont="1" applyProtection="1"/>
    <xf numFmtId="0" fontId="7" fillId="0" borderId="0" xfId="2" applyFont="1" applyAlignment="1" applyProtection="1">
      <alignment horizontal="right" vertical="center"/>
    </xf>
    <xf numFmtId="0" fontId="36" fillId="0" borderId="0" xfId="2" applyFont="1" applyAlignment="1" applyProtection="1">
      <alignment vertical="center"/>
    </xf>
    <xf numFmtId="0" fontId="7" fillId="0" borderId="0" xfId="2" applyFont="1" applyAlignment="1" applyProtection="1">
      <alignment horizontal="center" vertical="center"/>
    </xf>
    <xf numFmtId="0" fontId="42" fillId="3" borderId="12" xfId="2" applyFont="1" applyFill="1" applyBorder="1" applyAlignment="1" applyProtection="1">
      <alignment horizontal="center" vertical="center" wrapText="1"/>
    </xf>
    <xf numFmtId="0" fontId="45" fillId="7" borderId="0" xfId="2" applyFont="1" applyFill="1" applyAlignment="1" applyProtection="1">
      <alignment horizontal="left" vertical="center"/>
    </xf>
    <xf numFmtId="0" fontId="7" fillId="3" borderId="35" xfId="2" applyFont="1" applyFill="1" applyBorder="1" applyAlignment="1" applyProtection="1">
      <alignment horizontal="center" vertical="center"/>
    </xf>
    <xf numFmtId="0" fontId="69" fillId="3" borderId="35" xfId="2" applyFont="1" applyFill="1" applyBorder="1" applyAlignment="1" applyProtection="1">
      <alignment horizontal="center" vertical="center" shrinkToFit="1"/>
    </xf>
    <xf numFmtId="0" fontId="7" fillId="0" borderId="0" xfId="2" applyFont="1" applyAlignment="1" applyProtection="1">
      <alignment horizontal="center" vertical="center" shrinkToFit="1"/>
    </xf>
    <xf numFmtId="0" fontId="42" fillId="3" borderId="12" xfId="2" applyFont="1" applyFill="1" applyBorder="1" applyAlignment="1" applyProtection="1">
      <alignment horizontal="center" vertical="center"/>
    </xf>
    <xf numFmtId="0" fontId="15" fillId="3" borderId="35" xfId="2" applyFont="1" applyFill="1" applyBorder="1" applyAlignment="1" applyProtection="1">
      <alignment horizontal="center" vertical="center" wrapText="1"/>
    </xf>
    <xf numFmtId="0" fontId="36" fillId="0" borderId="0" xfId="2" applyFont="1" applyAlignment="1" applyProtection="1">
      <alignment horizontal="center" vertical="center"/>
    </xf>
    <xf numFmtId="0" fontId="7" fillId="0" borderId="1" xfId="2" applyFont="1" applyBorder="1" applyAlignment="1" applyProtection="1">
      <alignment vertical="center"/>
    </xf>
    <xf numFmtId="0" fontId="12" fillId="0" borderId="1" xfId="2" applyFont="1" applyBorder="1" applyAlignment="1" applyProtection="1">
      <alignment vertical="center"/>
    </xf>
    <xf numFmtId="176" fontId="8" fillId="0" borderId="7" xfId="2" quotePrefix="1" applyNumberFormat="1" applyFont="1" applyBorder="1" applyAlignment="1" applyProtection="1">
      <alignment horizontal="right" vertical="center" shrinkToFit="1"/>
    </xf>
    <xf numFmtId="0" fontId="9" fillId="0" borderId="13" xfId="2" quotePrefix="1" applyFont="1" applyBorder="1" applyAlignment="1" applyProtection="1">
      <alignment horizontal="center" vertical="center" shrinkToFit="1"/>
    </xf>
    <xf numFmtId="179" fontId="38" fillId="0" borderId="0" xfId="2" applyNumberFormat="1" applyFont="1" applyAlignment="1" applyProtection="1">
      <alignment horizontal="left"/>
    </xf>
    <xf numFmtId="0" fontId="43" fillId="0" borderId="13" xfId="2" quotePrefix="1" applyFont="1" applyBorder="1" applyAlignment="1" applyProtection="1">
      <alignment horizontal="center" vertical="center" shrinkToFit="1"/>
    </xf>
    <xf numFmtId="0" fontId="36" fillId="0" borderId="0" xfId="2" applyFont="1" applyAlignment="1" applyProtection="1">
      <alignment vertical="top"/>
    </xf>
    <xf numFmtId="0" fontId="7" fillId="0" borderId="2" xfId="2" applyFont="1" applyBorder="1" applyAlignment="1" applyProtection="1">
      <alignment vertical="center"/>
    </xf>
    <xf numFmtId="0" fontId="12" fillId="0" borderId="2" xfId="2" applyFont="1" applyBorder="1" applyAlignment="1" applyProtection="1">
      <alignment vertical="center"/>
    </xf>
    <xf numFmtId="176" fontId="8" fillId="0" borderId="9" xfId="2" quotePrefix="1" applyNumberFormat="1" applyFont="1" applyBorder="1" applyAlignment="1" applyProtection="1">
      <alignment horizontal="right" vertical="center" shrinkToFit="1"/>
    </xf>
    <xf numFmtId="0" fontId="9" fillId="0" borderId="15" xfId="2" quotePrefix="1" applyFont="1" applyBorder="1" applyAlignment="1" applyProtection="1">
      <alignment horizontal="center" vertical="center" shrinkToFit="1"/>
    </xf>
    <xf numFmtId="0" fontId="43" fillId="0" borderId="15" xfId="2" quotePrefix="1" applyFont="1" applyBorder="1" applyAlignment="1" applyProtection="1">
      <alignment horizontal="center" vertical="center" shrinkToFit="1"/>
    </xf>
    <xf numFmtId="0" fontId="39" fillId="0" borderId="0" xfId="2" applyFont="1" applyAlignment="1" applyProtection="1">
      <alignment horizontal="center" vertical="center"/>
    </xf>
    <xf numFmtId="0" fontId="1" fillId="0" borderId="0" xfId="2" applyFont="1" applyAlignment="1" applyProtection="1">
      <alignment vertical="center"/>
    </xf>
    <xf numFmtId="0" fontId="58" fillId="0" borderId="0" xfId="2" applyFont="1" applyProtection="1"/>
    <xf numFmtId="0" fontId="2" fillId="0" borderId="0" xfId="2" applyAlignment="1" applyProtection="1">
      <alignment horizontal="center"/>
    </xf>
    <xf numFmtId="178" fontId="35" fillId="0" borderId="0" xfId="2" applyNumberFormat="1" applyFont="1" applyAlignment="1" applyProtection="1">
      <alignment horizontal="center" vertical="center"/>
    </xf>
    <xf numFmtId="0" fontId="7" fillId="0" borderId="3" xfId="2" applyFont="1" applyBorder="1" applyAlignment="1" applyProtection="1">
      <alignment vertical="center"/>
    </xf>
    <xf numFmtId="0" fontId="12" fillId="0" borderId="3" xfId="2" applyFont="1" applyBorder="1" applyAlignment="1" applyProtection="1">
      <alignment vertical="center"/>
    </xf>
    <xf numFmtId="176" fontId="8" fillId="0" borderId="11" xfId="2" quotePrefix="1" applyNumberFormat="1" applyFont="1" applyBorder="1" applyAlignment="1" applyProtection="1">
      <alignment horizontal="right" vertical="center" shrinkToFit="1"/>
    </xf>
    <xf numFmtId="0" fontId="9" fillId="0" borderId="14" xfId="2" quotePrefix="1" applyFont="1" applyBorder="1" applyAlignment="1" applyProtection="1">
      <alignment horizontal="center" vertical="center" shrinkToFit="1"/>
    </xf>
    <xf numFmtId="0" fontId="43" fillId="0" borderId="14" xfId="2" quotePrefix="1" applyFont="1" applyBorder="1" applyAlignment="1" applyProtection="1">
      <alignment horizontal="center" vertical="center" shrinkToFit="1"/>
    </xf>
    <xf numFmtId="0" fontId="35" fillId="0" borderId="0" xfId="2" applyFont="1" applyAlignment="1" applyProtection="1">
      <alignment horizontal="center" vertical="center"/>
    </xf>
    <xf numFmtId="0" fontId="1" fillId="0" borderId="0" xfId="2" applyFont="1" applyBorder="1" applyAlignment="1" applyProtection="1">
      <alignment vertical="top"/>
    </xf>
    <xf numFmtId="0" fontId="4" fillId="0" borderId="0" xfId="2" applyFont="1" applyAlignment="1" applyProtection="1">
      <alignment vertical="center"/>
    </xf>
    <xf numFmtId="176" fontId="8" fillId="0" borderId="0" xfId="2" applyNumberFormat="1" applyFont="1" applyAlignment="1" applyProtection="1">
      <alignment horizontal="right" vertical="center"/>
    </xf>
    <xf numFmtId="0" fontId="7" fillId="0" borderId="88" xfId="2" applyFont="1" applyFill="1" applyBorder="1" applyAlignment="1" applyProtection="1">
      <alignment horizontal="center" vertical="center"/>
    </xf>
    <xf numFmtId="0" fontId="7" fillId="0" borderId="88" xfId="2" applyFont="1" applyFill="1" applyBorder="1" applyAlignment="1" applyProtection="1">
      <alignment horizontal="center" vertical="center" wrapText="1"/>
    </xf>
    <xf numFmtId="0" fontId="42" fillId="0" borderId="0" xfId="2" applyFont="1" applyAlignment="1" applyProtection="1">
      <alignment horizontal="center" vertical="center"/>
    </xf>
    <xf numFmtId="0" fontId="12" fillId="0" borderId="0" xfId="2" applyFont="1" applyAlignment="1" applyProtection="1">
      <alignment vertical="center"/>
    </xf>
    <xf numFmtId="0" fontId="12" fillId="0" borderId="0" xfId="2" applyFont="1" applyAlignment="1" applyProtection="1">
      <alignment vertical="center" wrapText="1"/>
    </xf>
    <xf numFmtId="0" fontId="7" fillId="0" borderId="13" xfId="2" applyFont="1" applyBorder="1" applyAlignment="1" applyProtection="1">
      <alignment vertical="center"/>
    </xf>
    <xf numFmtId="0" fontId="12" fillId="0" borderId="6" xfId="2" applyFont="1" applyBorder="1" applyAlignment="1" applyProtection="1">
      <alignment vertical="center"/>
    </xf>
    <xf numFmtId="0" fontId="9" fillId="0" borderId="50" xfId="2" quotePrefix="1" applyFont="1" applyBorder="1" applyAlignment="1" applyProtection="1">
      <alignment horizontal="center" vertical="center" shrinkToFit="1"/>
    </xf>
    <xf numFmtId="0" fontId="4" fillId="0" borderId="35" xfId="2" applyFont="1" applyBorder="1" applyAlignment="1" applyProtection="1">
      <alignment horizontal="center" vertical="center" wrapText="1"/>
    </xf>
    <xf numFmtId="0" fontId="7" fillId="0" borderId="0" xfId="2" applyFont="1" applyAlignment="1" applyProtection="1">
      <alignment horizontal="left" vertical="center" shrinkToFit="1"/>
    </xf>
    <xf numFmtId="0" fontId="7" fillId="0" borderId="0" xfId="2" applyFont="1" applyAlignment="1" applyProtection="1">
      <alignment horizontal="left" vertical="center"/>
    </xf>
    <xf numFmtId="0" fontId="7" fillId="0" borderId="15" xfId="2" applyFont="1" applyBorder="1" applyAlignment="1" applyProtection="1">
      <alignment vertical="center"/>
    </xf>
    <xf numFmtId="0" fontId="12" fillId="0" borderId="8" xfId="2" applyFont="1" applyBorder="1" applyAlignment="1" applyProtection="1">
      <alignment vertical="center"/>
    </xf>
    <xf numFmtId="0" fontId="9" fillId="0" borderId="21" xfId="2" quotePrefix="1" applyFont="1" applyBorder="1" applyAlignment="1" applyProtection="1">
      <alignment horizontal="center" vertical="center" shrinkToFit="1"/>
    </xf>
    <xf numFmtId="0" fontId="7" fillId="3" borderId="12" xfId="2" applyFont="1" applyFill="1" applyBorder="1" applyAlignment="1" applyProtection="1">
      <alignment horizontal="center" vertical="center"/>
    </xf>
    <xf numFmtId="0" fontId="4" fillId="0" borderId="36" xfId="2" applyFont="1" applyBorder="1" applyAlignment="1" applyProtection="1">
      <alignment horizontal="center" vertical="center" wrapText="1"/>
    </xf>
    <xf numFmtId="0" fontId="7" fillId="3" borderId="39" xfId="2" applyFont="1" applyFill="1" applyBorder="1" applyAlignment="1" applyProtection="1">
      <alignment horizontal="center" vertical="center"/>
    </xf>
    <xf numFmtId="176" fontId="8" fillId="0" borderId="7" xfId="2" quotePrefix="1" applyNumberFormat="1" applyFont="1" applyBorder="1" applyAlignment="1" applyProtection="1">
      <alignment horizontal="right" vertical="center"/>
    </xf>
    <xf numFmtId="0" fontId="74" fillId="0" borderId="6" xfId="2" applyFont="1" applyBorder="1" applyAlignment="1" applyProtection="1">
      <alignment vertical="center"/>
    </xf>
    <xf numFmtId="0" fontId="75" fillId="0" borderId="13" xfId="2" quotePrefix="1" applyFont="1" applyBorder="1" applyAlignment="1" applyProtection="1">
      <alignment horizontal="center" vertical="center" shrinkToFit="1"/>
    </xf>
    <xf numFmtId="0" fontId="48" fillId="0" borderId="7" xfId="2" quotePrefix="1" applyFont="1" applyBorder="1" applyAlignment="1" applyProtection="1">
      <alignment horizontal="center" vertical="center"/>
    </xf>
    <xf numFmtId="179" fontId="46" fillId="0" borderId="0" xfId="2" applyNumberFormat="1" applyFont="1" applyAlignment="1" applyProtection="1">
      <alignment horizontal="left" vertical="center"/>
    </xf>
    <xf numFmtId="176" fontId="8" fillId="0" borderId="11" xfId="2" quotePrefix="1" applyNumberFormat="1" applyFont="1" applyBorder="1" applyAlignment="1" applyProtection="1">
      <alignment horizontal="right" vertical="center"/>
    </xf>
    <xf numFmtId="0" fontId="2" fillId="0" borderId="26" xfId="2" applyBorder="1" applyAlignment="1" applyProtection="1">
      <alignment horizontal="center" vertical="center"/>
    </xf>
    <xf numFmtId="0" fontId="2" fillId="0" borderId="27" xfId="2" applyBorder="1" applyAlignment="1" applyProtection="1">
      <alignment horizontal="center" vertical="center"/>
    </xf>
    <xf numFmtId="0" fontId="74" fillId="0" borderId="8" xfId="2" applyFont="1" applyBorder="1" applyAlignment="1" applyProtection="1">
      <alignment vertical="center"/>
    </xf>
    <xf numFmtId="176" fontId="8" fillId="0" borderId="9" xfId="2" quotePrefix="1" applyNumberFormat="1" applyFont="1" applyBorder="1" applyAlignment="1" applyProtection="1">
      <alignment horizontal="right" vertical="center"/>
    </xf>
    <xf numFmtId="0" fontId="75" fillId="0" borderId="15" xfId="2" quotePrefix="1" applyFont="1" applyBorder="1" applyAlignment="1" applyProtection="1">
      <alignment horizontal="center" vertical="center" shrinkToFit="1"/>
    </xf>
    <xf numFmtId="0" fontId="4" fillId="0" borderId="39" xfId="2" applyFont="1" applyBorder="1" applyAlignment="1" applyProtection="1">
      <alignment horizontal="center" vertical="center" wrapText="1"/>
    </xf>
    <xf numFmtId="0" fontId="48" fillId="0" borderId="11" xfId="2" quotePrefix="1" applyFont="1" applyBorder="1" applyAlignment="1" applyProtection="1">
      <alignment horizontal="center" vertical="center"/>
    </xf>
    <xf numFmtId="0" fontId="48" fillId="0" borderId="9" xfId="2" quotePrefix="1" applyFont="1" applyBorder="1" applyAlignment="1" applyProtection="1">
      <alignment horizontal="center" vertical="center"/>
    </xf>
    <xf numFmtId="0" fontId="7" fillId="0" borderId="13" xfId="2" applyFont="1" applyBorder="1" applyAlignment="1" applyProtection="1">
      <alignment horizontal="left" vertical="center"/>
    </xf>
    <xf numFmtId="0" fontId="9" fillId="0" borderId="1" xfId="2" quotePrefix="1" applyFont="1" applyBorder="1" applyAlignment="1" applyProtection="1">
      <alignment horizontal="center" vertical="center" shrinkToFit="1"/>
    </xf>
    <xf numFmtId="0" fontId="7" fillId="0" borderId="14" xfId="2" applyFont="1" applyBorder="1" applyAlignment="1" applyProtection="1">
      <alignment vertical="center"/>
    </xf>
    <xf numFmtId="0" fontId="12" fillId="0" borderId="10" xfId="2" applyFont="1" applyBorder="1" applyAlignment="1" applyProtection="1">
      <alignment vertical="center"/>
    </xf>
    <xf numFmtId="0" fontId="9" fillId="0" borderId="34" xfId="2" quotePrefix="1" applyFont="1" applyBorder="1" applyAlignment="1" applyProtection="1">
      <alignment horizontal="center" vertical="center" shrinkToFit="1"/>
    </xf>
    <xf numFmtId="0" fontId="5" fillId="0" borderId="0" xfId="2" applyFont="1" applyAlignment="1" applyProtection="1">
      <alignment vertical="center"/>
    </xf>
    <xf numFmtId="0" fontId="7" fillId="0" borderId="14" xfId="2" applyFont="1" applyBorder="1" applyAlignment="1" applyProtection="1">
      <alignment horizontal="left" vertical="center"/>
    </xf>
    <xf numFmtId="0" fontId="9" fillId="0" borderId="3" xfId="2" quotePrefix="1" applyFont="1" applyBorder="1" applyAlignment="1" applyProtection="1">
      <alignment horizontal="center" vertical="center" shrinkToFit="1"/>
    </xf>
    <xf numFmtId="179" fontId="35" fillId="0" borderId="0" xfId="2" applyNumberFormat="1" applyFont="1" applyAlignment="1" applyProtection="1">
      <alignment horizontal="right" vertical="center"/>
    </xf>
    <xf numFmtId="0" fontId="7" fillId="0" borderId="1" xfId="2" applyFont="1" applyBorder="1" applyAlignment="1" applyProtection="1">
      <alignment vertical="center" shrinkToFit="1"/>
    </xf>
    <xf numFmtId="176" fontId="2" fillId="0" borderId="82" xfId="2" applyNumberFormat="1" applyBorder="1" applyAlignment="1" applyProtection="1">
      <alignment horizontal="center" vertical="center"/>
    </xf>
    <xf numFmtId="0" fontId="69" fillId="0" borderId="35" xfId="2" applyFont="1" applyBorder="1" applyAlignment="1" applyProtection="1">
      <alignment horizontal="center" vertical="center" wrapText="1"/>
    </xf>
    <xf numFmtId="0" fontId="7" fillId="0" borderId="35" xfId="2" applyFont="1" applyBorder="1" applyAlignment="1" applyProtection="1">
      <alignment horizontal="left" vertical="center"/>
    </xf>
    <xf numFmtId="0" fontId="43" fillId="0" borderId="63" xfId="2" quotePrefix="1" applyFont="1" applyBorder="1" applyAlignment="1" applyProtection="1">
      <alignment horizontal="center" vertical="center" shrinkToFit="1"/>
    </xf>
    <xf numFmtId="0" fontId="69" fillId="0" borderId="36" xfId="2" applyFont="1" applyBorder="1" applyAlignment="1" applyProtection="1">
      <alignment horizontal="center" vertical="center" wrapText="1"/>
    </xf>
    <xf numFmtId="0" fontId="47" fillId="0" borderId="78" xfId="2" applyFont="1" applyBorder="1" applyAlignment="1" applyProtection="1">
      <alignment vertical="top" wrapText="1"/>
    </xf>
    <xf numFmtId="0" fontId="47" fillId="0" borderId="4" xfId="2" applyFont="1" applyBorder="1" applyAlignment="1" applyProtection="1">
      <alignment vertical="top" wrapText="1"/>
    </xf>
    <xf numFmtId="0" fontId="47" fillId="0" borderId="0" xfId="2" applyFont="1" applyAlignment="1" applyProtection="1">
      <alignment vertical="top" wrapText="1"/>
    </xf>
    <xf numFmtId="0" fontId="7" fillId="0" borderId="84" xfId="2" applyFont="1" applyBorder="1" applyAlignment="1" applyProtection="1">
      <alignment horizontal="left" vertical="center"/>
    </xf>
    <xf numFmtId="0" fontId="43" fillId="0" borderId="5" xfId="2" quotePrefix="1" applyFont="1" applyBorder="1" applyAlignment="1" applyProtection="1">
      <alignment horizontal="center" vertical="center" shrinkToFit="1"/>
    </xf>
    <xf numFmtId="0" fontId="69" fillId="0" borderId="39" xfId="2" applyFont="1" applyBorder="1" applyAlignment="1" applyProtection="1">
      <alignment horizontal="center" vertical="center" wrapText="1"/>
    </xf>
    <xf numFmtId="0" fontId="47" fillId="0" borderId="39" xfId="2" applyFont="1" applyBorder="1" applyAlignment="1" applyProtection="1">
      <alignment vertical="top" wrapText="1"/>
    </xf>
    <xf numFmtId="0" fontId="47" fillId="0" borderId="33" xfId="2" applyFont="1" applyBorder="1" applyAlignment="1" applyProtection="1">
      <alignment vertical="top" wrapText="1"/>
    </xf>
    <xf numFmtId="0" fontId="7" fillId="0" borderId="33" xfId="2" applyFont="1" applyBorder="1" applyAlignment="1" applyProtection="1">
      <alignment horizontal="center" vertical="center"/>
    </xf>
    <xf numFmtId="0" fontId="7" fillId="0" borderId="33" xfId="2" applyFont="1" applyBorder="1" applyAlignment="1" applyProtection="1">
      <alignment horizontal="center" vertical="center" wrapText="1"/>
    </xf>
    <xf numFmtId="0" fontId="74" fillId="0" borderId="10" xfId="2" applyFont="1" applyBorder="1" applyAlignment="1" applyProtection="1">
      <alignment vertical="center"/>
    </xf>
    <xf numFmtId="0" fontId="75" fillId="0" borderId="3" xfId="2" applyFont="1" applyBorder="1" applyAlignment="1" applyProtection="1">
      <alignment horizontal="center" vertical="center"/>
    </xf>
    <xf numFmtId="0" fontId="71" fillId="8" borderId="35" xfId="2" applyFont="1" applyFill="1" applyBorder="1" applyAlignment="1" applyProtection="1">
      <alignment horizontal="center" vertical="center" wrapText="1"/>
    </xf>
    <xf numFmtId="0" fontId="1" fillId="0" borderId="6" xfId="2" applyFont="1" applyBorder="1" applyAlignment="1" applyProtection="1">
      <alignment vertical="center"/>
    </xf>
    <xf numFmtId="0" fontId="4" fillId="0" borderId="33" xfId="2" applyFont="1" applyBorder="1" applyAlignment="1" applyProtection="1">
      <alignment horizontal="center" vertical="center" wrapText="1"/>
    </xf>
    <xf numFmtId="0" fontId="7" fillId="0" borderId="33" xfId="2" applyFont="1" applyBorder="1" applyAlignment="1" applyProtection="1">
      <alignment vertical="center"/>
    </xf>
    <xf numFmtId="0" fontId="48" fillId="0" borderId="33" xfId="2" quotePrefix="1" applyFont="1" applyBorder="1" applyAlignment="1" applyProtection="1">
      <alignment horizontal="center" vertical="center"/>
    </xf>
    <xf numFmtId="0" fontId="71" fillId="8" borderId="36" xfId="2" applyFont="1" applyFill="1" applyBorder="1" applyAlignment="1" applyProtection="1">
      <alignment horizontal="center" vertical="center" wrapText="1"/>
    </xf>
    <xf numFmtId="0" fontId="7" fillId="0" borderId="4" xfId="2" applyFont="1" applyBorder="1" applyAlignment="1" applyProtection="1">
      <alignment vertical="center"/>
    </xf>
    <xf numFmtId="0" fontId="43" fillId="0" borderId="77" xfId="2" quotePrefix="1" applyFont="1" applyBorder="1" applyAlignment="1" applyProtection="1">
      <alignment horizontal="center" vertical="center" shrinkToFit="1"/>
    </xf>
    <xf numFmtId="0" fontId="2" fillId="0" borderId="29" xfId="2" applyBorder="1" applyAlignment="1" applyProtection="1">
      <alignment horizontal="center" vertical="center"/>
    </xf>
    <xf numFmtId="0" fontId="2" fillId="0" borderId="24" xfId="2" applyBorder="1" applyAlignment="1" applyProtection="1">
      <alignment horizontal="center" vertical="center"/>
    </xf>
    <xf numFmtId="0" fontId="1" fillId="0" borderId="8" xfId="2" applyFont="1" applyBorder="1" applyAlignment="1" applyProtection="1">
      <alignment vertical="center"/>
    </xf>
    <xf numFmtId="179" fontId="1" fillId="0" borderId="0" xfId="2" applyNumberFormat="1" applyFont="1" applyAlignment="1" applyProtection="1">
      <alignment horizontal="left" vertical="center" shrinkToFit="1"/>
    </xf>
    <xf numFmtId="0" fontId="5" fillId="0" borderId="35" xfId="2" applyFont="1" applyBorder="1" applyAlignment="1" applyProtection="1">
      <alignment horizontal="center" vertical="center" wrapText="1"/>
    </xf>
    <xf numFmtId="0" fontId="2" fillId="0" borderId="28" xfId="2" applyBorder="1" applyAlignment="1" applyProtection="1">
      <alignment horizontal="center" vertical="center"/>
    </xf>
    <xf numFmtId="0" fontId="2" fillId="0" borderId="25" xfId="2" applyBorder="1" applyAlignment="1" applyProtection="1">
      <alignment horizontal="center" vertical="center"/>
    </xf>
    <xf numFmtId="0" fontId="5" fillId="0" borderId="36" xfId="2" applyFont="1" applyBorder="1" applyAlignment="1" applyProtection="1">
      <alignment horizontal="center" vertical="center" wrapText="1"/>
    </xf>
    <xf numFmtId="0" fontId="71" fillId="8" borderId="39" xfId="2" applyFont="1" applyFill="1" applyBorder="1" applyAlignment="1" applyProtection="1">
      <alignment horizontal="center" vertical="center" wrapText="1"/>
    </xf>
    <xf numFmtId="0" fontId="2" fillId="0" borderId="83" xfId="2" applyBorder="1" applyAlignment="1" applyProtection="1">
      <alignment horizontal="center" vertical="center"/>
    </xf>
    <xf numFmtId="0" fontId="7" fillId="0" borderId="15" xfId="2" applyFont="1" applyBorder="1" applyAlignment="1" applyProtection="1">
      <alignment horizontal="left" vertical="center"/>
    </xf>
    <xf numFmtId="0" fontId="68" fillId="0" borderId="35" xfId="2" applyFont="1" applyBorder="1" applyAlignment="1" applyProtection="1">
      <alignment horizontal="center" vertical="center" wrapText="1"/>
    </xf>
    <xf numFmtId="0" fontId="9" fillId="0" borderId="41" xfId="2" quotePrefix="1" applyFont="1" applyBorder="1" applyAlignment="1" applyProtection="1">
      <alignment horizontal="center" vertical="center" shrinkToFit="1"/>
    </xf>
    <xf numFmtId="0" fontId="68" fillId="0" borderId="36" xfId="2" applyFont="1" applyBorder="1" applyAlignment="1" applyProtection="1">
      <alignment horizontal="center" vertical="center" wrapText="1"/>
    </xf>
    <xf numFmtId="0" fontId="7" fillId="0" borderId="77" xfId="2" applyFont="1" applyBorder="1" applyAlignment="1" applyProtection="1">
      <alignment horizontal="left" vertical="center"/>
    </xf>
    <xf numFmtId="0" fontId="12" fillId="0" borderId="4" xfId="2" applyFont="1" applyBorder="1" applyAlignment="1" applyProtection="1">
      <alignment vertical="center"/>
    </xf>
    <xf numFmtId="0" fontId="68" fillId="0" borderId="39" xfId="2" applyFont="1" applyBorder="1" applyAlignment="1" applyProtection="1">
      <alignment horizontal="center" vertical="center" wrapText="1"/>
    </xf>
    <xf numFmtId="0" fontId="5" fillId="0" borderId="39" xfId="2" applyFont="1" applyBorder="1" applyAlignment="1" applyProtection="1">
      <alignment horizontal="center" vertical="center" wrapText="1"/>
    </xf>
    <xf numFmtId="0" fontId="7" fillId="0" borderId="5" xfId="2" applyFont="1" applyBorder="1" applyAlignment="1" applyProtection="1">
      <alignment vertical="center"/>
    </xf>
    <xf numFmtId="0" fontId="12" fillId="0" borderId="5" xfId="2" applyFont="1" applyBorder="1" applyAlignment="1" applyProtection="1">
      <alignment vertical="center"/>
    </xf>
    <xf numFmtId="0" fontId="1" fillId="0" borderId="2" xfId="2" applyFont="1" applyBorder="1" applyProtection="1"/>
    <xf numFmtId="0" fontId="7" fillId="0" borderId="0" xfId="2" applyFont="1" applyAlignment="1" applyProtection="1">
      <alignment horizontal="center"/>
    </xf>
    <xf numFmtId="179" fontId="46" fillId="0" borderId="0" xfId="2" applyNumberFormat="1" applyFont="1" applyAlignment="1" applyProtection="1">
      <alignment horizontal="left" vertical="center" wrapText="1"/>
    </xf>
    <xf numFmtId="0" fontId="48" fillId="0" borderId="0" xfId="2" applyFont="1" applyAlignment="1" applyProtection="1">
      <alignment horizontal="center" vertical="center"/>
    </xf>
    <xf numFmtId="0" fontId="7" fillId="0" borderId="2" xfId="2" applyFont="1" applyBorder="1" applyAlignment="1" applyProtection="1">
      <alignment vertical="center" wrapText="1"/>
    </xf>
    <xf numFmtId="0" fontId="12" fillId="0" borderId="5" xfId="2" applyFont="1" applyBorder="1" applyAlignment="1" applyProtection="1">
      <alignment vertical="center" wrapText="1"/>
    </xf>
    <xf numFmtId="0" fontId="1" fillId="0" borderId="3" xfId="2" applyFont="1" applyBorder="1" applyProtection="1"/>
    <xf numFmtId="0" fontId="9" fillId="0" borderId="3" xfId="2" applyFont="1" applyBorder="1" applyAlignment="1" applyProtection="1">
      <alignment horizontal="center" vertical="center"/>
    </xf>
    <xf numFmtId="179" fontId="46" fillId="0" borderId="40" xfId="2" applyNumberFormat="1" applyFont="1" applyBorder="1" applyAlignment="1" applyProtection="1">
      <alignment horizontal="left" vertical="center"/>
    </xf>
    <xf numFmtId="0" fontId="7" fillId="0" borderId="3" xfId="2" applyFont="1" applyBorder="1" applyAlignment="1" applyProtection="1">
      <alignment vertical="center" wrapText="1"/>
    </xf>
    <xf numFmtId="0" fontId="12" fillId="0" borderId="3" xfId="2" applyFont="1" applyBorder="1" applyAlignment="1" applyProtection="1">
      <alignment vertical="center" wrapText="1"/>
    </xf>
    <xf numFmtId="176" fontId="8" fillId="0" borderId="39" xfId="2" quotePrefix="1" applyNumberFormat="1" applyFont="1" applyBorder="1" applyAlignment="1" applyProtection="1">
      <alignment horizontal="right" vertical="center" shrinkToFit="1"/>
    </xf>
    <xf numFmtId="0" fontId="65" fillId="0" borderId="0" xfId="2" applyFont="1" applyAlignment="1" applyProtection="1">
      <alignment vertical="center"/>
    </xf>
    <xf numFmtId="179" fontId="1" fillId="0" borderId="0" xfId="2" applyNumberFormat="1" applyFont="1" applyAlignment="1" applyProtection="1">
      <alignment horizontal="left" vertical="center"/>
    </xf>
    <xf numFmtId="0" fontId="72" fillId="0" borderId="16" xfId="2" applyFont="1" applyBorder="1" applyProtection="1"/>
    <xf numFmtId="0" fontId="2" fillId="0" borderId="59" xfId="2" applyBorder="1" applyProtection="1"/>
    <xf numFmtId="0" fontId="2" fillId="0" borderId="30" xfId="2" applyBorder="1" applyAlignment="1" applyProtection="1">
      <alignment horizontal="center" vertical="center"/>
    </xf>
    <xf numFmtId="0" fontId="7" fillId="0" borderId="16" xfId="2" applyFont="1" applyBorder="1" applyAlignment="1" applyProtection="1">
      <alignment horizontal="left" vertical="center" shrinkToFit="1"/>
    </xf>
    <xf numFmtId="0" fontId="48" fillId="0" borderId="12" xfId="2" quotePrefix="1" applyFont="1" applyBorder="1" applyAlignment="1" applyProtection="1">
      <alignment horizontal="center" vertical="center" shrinkToFit="1"/>
    </xf>
    <xf numFmtId="0" fontId="4" fillId="0" borderId="30" xfId="2" applyFont="1" applyBorder="1" applyAlignment="1" applyProtection="1">
      <alignment horizontal="center" vertical="center"/>
    </xf>
    <xf numFmtId="0" fontId="1" fillId="0" borderId="10" xfId="2" applyFont="1" applyBorder="1" applyAlignment="1" applyProtection="1">
      <alignment vertical="center"/>
    </xf>
    <xf numFmtId="177" fontId="35" fillId="0" borderId="0" xfId="2" applyNumberFormat="1" applyFont="1" applyAlignment="1" applyProtection="1">
      <alignment horizontal="center" vertical="center"/>
    </xf>
    <xf numFmtId="0" fontId="71" fillId="0" borderId="42" xfId="2" applyFont="1" applyBorder="1" applyAlignment="1" applyProtection="1">
      <alignment horizontal="center" vertical="center"/>
    </xf>
    <xf numFmtId="0" fontId="7" fillId="0" borderId="57" xfId="2" quotePrefix="1" applyFont="1" applyBorder="1" applyAlignment="1" applyProtection="1">
      <alignment horizontal="center" shrinkToFit="1"/>
    </xf>
    <xf numFmtId="0" fontId="7" fillId="0" borderId="57" xfId="2" applyFont="1" applyBorder="1" applyAlignment="1" applyProtection="1">
      <alignment horizontal="center"/>
    </xf>
    <xf numFmtId="0" fontId="71" fillId="0" borderId="41" xfId="2" applyFont="1" applyBorder="1" applyAlignment="1" applyProtection="1">
      <alignment horizontal="center" vertical="center"/>
    </xf>
    <xf numFmtId="0" fontId="7" fillId="0" borderId="66" xfId="2" quotePrefix="1" applyFont="1" applyBorder="1" applyAlignment="1" applyProtection="1">
      <alignment horizontal="center" shrinkToFit="1"/>
    </xf>
    <xf numFmtId="0" fontId="7" fillId="0" borderId="66" xfId="2" applyFont="1" applyBorder="1" applyAlignment="1" applyProtection="1">
      <alignment horizontal="center"/>
    </xf>
    <xf numFmtId="0" fontId="5" fillId="0" borderId="0" xfId="2" applyFont="1" applyProtection="1"/>
    <xf numFmtId="0" fontId="7" fillId="0" borderId="31" xfId="2" applyFont="1" applyBorder="1" applyAlignment="1" applyProtection="1">
      <alignment vertical="center"/>
    </xf>
    <xf numFmtId="0" fontId="7" fillId="0" borderId="15" xfId="2" applyFont="1" applyBorder="1" applyAlignment="1" applyProtection="1">
      <alignment vertical="center" wrapText="1"/>
    </xf>
    <xf numFmtId="0" fontId="7" fillId="0" borderId="14" xfId="2" applyFont="1" applyBorder="1" applyAlignment="1" applyProtection="1">
      <alignment vertical="center" wrapText="1"/>
    </xf>
    <xf numFmtId="0" fontId="5" fillId="0" borderId="63" xfId="2" applyFont="1" applyBorder="1" applyAlignment="1" applyProtection="1">
      <alignment horizontal="right" vertical="center"/>
    </xf>
    <xf numFmtId="0" fontId="49" fillId="0" borderId="0" xfId="2" applyFont="1" applyAlignment="1" applyProtection="1">
      <alignment horizontal="center" vertical="center"/>
    </xf>
    <xf numFmtId="0" fontId="7" fillId="3" borderId="0" xfId="2" applyFont="1" applyFill="1" applyAlignment="1" applyProtection="1">
      <alignment horizontal="center" vertical="center"/>
    </xf>
    <xf numFmtId="0" fontId="2" fillId="0" borderId="32" xfId="2" applyBorder="1" applyAlignment="1" applyProtection="1">
      <alignment horizontal="center" vertical="center"/>
    </xf>
    <xf numFmtId="0" fontId="72" fillId="0" borderId="0" xfId="2" applyFont="1" applyAlignment="1" applyProtection="1">
      <alignment horizontal="left"/>
    </xf>
    <xf numFmtId="0" fontId="2" fillId="0" borderId="71" xfId="2" applyBorder="1" applyProtection="1"/>
    <xf numFmtId="0" fontId="2" fillId="0" borderId="70" xfId="2" applyBorder="1" applyProtection="1"/>
    <xf numFmtId="0" fontId="2" fillId="0" borderId="0" xfId="2" applyBorder="1" applyProtection="1"/>
    <xf numFmtId="0" fontId="2" fillId="0" borderId="71" xfId="2" applyBorder="1" applyAlignment="1" applyProtection="1">
      <alignment horizontal="center"/>
    </xf>
    <xf numFmtId="0" fontId="7" fillId="0" borderId="72" xfId="2" applyFont="1" applyBorder="1" applyAlignment="1" applyProtection="1">
      <alignment shrinkToFit="1"/>
    </xf>
    <xf numFmtId="177" fontId="35" fillId="0" borderId="0" xfId="2" applyNumberFormat="1" applyFont="1" applyAlignment="1" applyProtection="1">
      <alignment horizontal="right" vertical="center"/>
    </xf>
    <xf numFmtId="0" fontId="5" fillId="0" borderId="0" xfId="2" applyFont="1" applyBorder="1" applyProtection="1"/>
    <xf numFmtId="0" fontId="71" fillId="0" borderId="0" xfId="2" applyFont="1" applyAlignment="1" applyProtection="1">
      <alignment horizontal="right"/>
    </xf>
    <xf numFmtId="0" fontId="4" fillId="0" borderId="0" xfId="2" applyFont="1" applyBorder="1" applyAlignment="1" applyProtection="1">
      <alignment horizontal="center" vertical="center"/>
    </xf>
    <xf numFmtId="0" fontId="48" fillId="0" borderId="84" xfId="2" quotePrefix="1" applyFont="1" applyBorder="1" applyAlignment="1" applyProtection="1">
      <alignment horizontal="center" vertical="center"/>
    </xf>
    <xf numFmtId="0" fontId="2" fillId="0" borderId="0" xfId="2" applyBorder="1" applyAlignment="1" applyProtection="1">
      <alignment horizontal="center"/>
    </xf>
    <xf numFmtId="0" fontId="69" fillId="0" borderId="63" xfId="2" applyFont="1" applyBorder="1" applyAlignment="1" applyProtection="1">
      <alignment horizontal="center" vertical="center" wrapText="1"/>
    </xf>
    <xf numFmtId="0" fontId="7" fillId="0" borderId="63" xfId="2" applyFont="1" applyBorder="1" applyAlignment="1" applyProtection="1">
      <alignment vertical="center"/>
    </xf>
    <xf numFmtId="0" fontId="48" fillId="0" borderId="63" xfId="2" quotePrefix="1" applyFont="1" applyBorder="1" applyAlignment="1" applyProtection="1">
      <alignment horizontal="center" vertical="center"/>
    </xf>
    <xf numFmtId="0" fontId="2" fillId="0" borderId="63" xfId="2" applyBorder="1" applyAlignment="1" applyProtection="1">
      <alignment horizontal="center" vertical="center"/>
    </xf>
    <xf numFmtId="0" fontId="7" fillId="0" borderId="88" xfId="2" applyFont="1" applyFill="1" applyBorder="1" applyAlignment="1">
      <alignment horizontal="center" vertical="center" shrinkToFit="1"/>
    </xf>
    <xf numFmtId="0" fontId="15" fillId="0" borderId="0" xfId="2" applyFont="1" applyBorder="1" applyAlignment="1">
      <alignment vertical="top"/>
    </xf>
    <xf numFmtId="0" fontId="10" fillId="0" borderId="0" xfId="2" applyFont="1" applyBorder="1" applyAlignment="1">
      <alignment horizontal="center" vertical="center" shrinkToFit="1"/>
    </xf>
    <xf numFmtId="176" fontId="8" fillId="0" borderId="0" xfId="2" quotePrefix="1" applyNumberFormat="1" applyFont="1" applyBorder="1" applyAlignment="1">
      <alignment horizontal="right" vertical="center" shrinkToFit="1"/>
    </xf>
    <xf numFmtId="0" fontId="9" fillId="0" borderId="0" xfId="2" quotePrefix="1" applyFont="1" applyBorder="1" applyAlignment="1">
      <alignment horizontal="center" vertical="center" shrinkToFit="1"/>
    </xf>
    <xf numFmtId="0" fontId="2" fillId="0" borderId="0" xfId="2" applyBorder="1" applyAlignment="1" applyProtection="1">
      <alignment horizontal="center" vertical="center"/>
      <protection locked="0"/>
    </xf>
    <xf numFmtId="0" fontId="69" fillId="0" borderId="13" xfId="2" applyFont="1" applyBorder="1" applyAlignment="1" applyProtection="1">
      <alignment horizontal="left" vertical="center"/>
    </xf>
    <xf numFmtId="0" fontId="69" fillId="0" borderId="6" xfId="2" applyFont="1" applyBorder="1" applyAlignment="1" applyProtection="1">
      <alignment horizontal="left" vertical="center"/>
    </xf>
    <xf numFmtId="176" fontId="82" fillId="0" borderId="7" xfId="2" quotePrefix="1" applyNumberFormat="1" applyFont="1" applyBorder="1" applyAlignment="1" applyProtection="1">
      <alignment horizontal="right" vertical="center"/>
    </xf>
    <xf numFmtId="0" fontId="69" fillId="0" borderId="14" xfId="2" applyFont="1" applyBorder="1" applyAlignment="1" applyProtection="1">
      <alignment horizontal="left" vertical="center"/>
    </xf>
    <xf numFmtId="0" fontId="69" fillId="0" borderId="10" xfId="2" applyFont="1" applyBorder="1" applyAlignment="1" applyProtection="1">
      <alignment horizontal="left" vertical="center"/>
    </xf>
    <xf numFmtId="176" fontId="82" fillId="0" borderId="11" xfId="2" quotePrefix="1" applyNumberFormat="1" applyFont="1" applyBorder="1" applyAlignment="1" applyProtection="1">
      <alignment horizontal="right" vertical="center"/>
    </xf>
    <xf numFmtId="0" fontId="69" fillId="0" borderId="1" xfId="2" applyFont="1" applyBorder="1" applyAlignment="1" applyProtection="1">
      <alignment vertical="center" shrinkToFit="1"/>
    </xf>
    <xf numFmtId="0" fontId="83" fillId="0" borderId="1" xfId="2" applyFont="1" applyBorder="1" applyAlignment="1" applyProtection="1">
      <alignment vertical="center" shrinkToFit="1"/>
    </xf>
    <xf numFmtId="0" fontId="69" fillId="0" borderId="2" xfId="2" applyFont="1" applyBorder="1" applyAlignment="1" applyProtection="1">
      <alignment vertical="center"/>
    </xf>
    <xf numFmtId="0" fontId="83" fillId="0" borderId="2" xfId="2" applyFont="1" applyBorder="1" applyAlignment="1" applyProtection="1">
      <alignment vertical="center"/>
    </xf>
    <xf numFmtId="176" fontId="82" fillId="0" borderId="9" xfId="2" quotePrefix="1" applyNumberFormat="1" applyFont="1" applyBorder="1" applyAlignment="1" applyProtection="1">
      <alignment horizontal="right" vertical="center"/>
    </xf>
    <xf numFmtId="0" fontId="69" fillId="0" borderId="3" xfId="2" applyFont="1" applyBorder="1" applyAlignment="1" applyProtection="1">
      <alignment vertical="center"/>
    </xf>
    <xf numFmtId="0" fontId="83" fillId="0" borderId="3" xfId="2" applyFont="1" applyBorder="1" applyAlignment="1" applyProtection="1">
      <alignment vertical="center"/>
    </xf>
    <xf numFmtId="0" fontId="83" fillId="0" borderId="6" xfId="2" applyFont="1" applyBorder="1" applyAlignment="1" applyProtection="1">
      <alignment horizontal="left" vertical="center"/>
    </xf>
    <xf numFmtId="0" fontId="69" fillId="0" borderId="15" xfId="2" applyFont="1" applyBorder="1" applyAlignment="1" applyProtection="1">
      <alignment horizontal="left" vertical="center"/>
    </xf>
    <xf numFmtId="0" fontId="83" fillId="0" borderId="8" xfId="2" applyFont="1" applyBorder="1" applyAlignment="1" applyProtection="1">
      <alignment horizontal="left" vertical="center"/>
    </xf>
    <xf numFmtId="0" fontId="69" fillId="0" borderId="41" xfId="2" applyFont="1" applyBorder="1" applyAlignment="1" applyProtection="1">
      <alignment horizontal="left" vertical="center"/>
    </xf>
    <xf numFmtId="0" fontId="83" fillId="0" borderId="55" xfId="2" applyFont="1" applyBorder="1" applyAlignment="1" applyProtection="1">
      <alignment horizontal="left" vertical="center"/>
    </xf>
    <xf numFmtId="176" fontId="82" fillId="0" borderId="39" xfId="2" quotePrefix="1" applyNumberFormat="1" applyFont="1" applyBorder="1" applyAlignment="1" applyProtection="1">
      <alignment horizontal="right" vertical="center"/>
    </xf>
    <xf numFmtId="0" fontId="69" fillId="0" borderId="13" xfId="2" applyFont="1" applyBorder="1" applyAlignment="1">
      <alignment horizontal="left" vertical="center"/>
    </xf>
    <xf numFmtId="0" fontId="69" fillId="0" borderId="6" xfId="2" applyFont="1" applyBorder="1" applyAlignment="1">
      <alignment horizontal="left" vertical="center"/>
    </xf>
    <xf numFmtId="176" fontId="82" fillId="0" borderId="7" xfId="2" quotePrefix="1" applyNumberFormat="1" applyFont="1" applyBorder="1" applyAlignment="1">
      <alignment horizontal="right" vertical="center"/>
    </xf>
    <xf numFmtId="0" fontId="69" fillId="0" borderId="14" xfId="2" applyFont="1" applyBorder="1" applyAlignment="1">
      <alignment horizontal="left" vertical="center"/>
    </xf>
    <xf numFmtId="0" fontId="69" fillId="0" borderId="10" xfId="2" applyFont="1" applyBorder="1" applyAlignment="1">
      <alignment horizontal="left" vertical="center"/>
    </xf>
    <xf numFmtId="176" fontId="82" fillId="0" borderId="11" xfId="2" quotePrefix="1" applyNumberFormat="1" applyFont="1" applyBorder="1" applyAlignment="1">
      <alignment horizontal="right" vertical="center"/>
    </xf>
    <xf numFmtId="0" fontId="69" fillId="0" borderId="1" xfId="2" applyFont="1" applyBorder="1" applyAlignment="1">
      <alignment vertical="center" shrinkToFit="1"/>
    </xf>
    <xf numFmtId="0" fontId="83" fillId="0" borderId="1" xfId="2" applyFont="1" applyBorder="1" applyAlignment="1">
      <alignment vertical="center" shrinkToFit="1"/>
    </xf>
    <xf numFmtId="0" fontId="69" fillId="0" borderId="2" xfId="2" applyFont="1" applyBorder="1" applyAlignment="1">
      <alignment vertical="center"/>
    </xf>
    <xf numFmtId="0" fontId="83" fillId="0" borderId="2" xfId="2" applyFont="1" applyBorder="1" applyAlignment="1">
      <alignment vertical="center"/>
    </xf>
    <xf numFmtId="176" fontId="82" fillId="0" borderId="9" xfId="2" quotePrefix="1" applyNumberFormat="1" applyFont="1" applyBorder="1" applyAlignment="1">
      <alignment horizontal="right" vertical="center"/>
    </xf>
    <xf numFmtId="0" fontId="69" fillId="0" borderId="3" xfId="2" applyFont="1" applyBorder="1" applyAlignment="1">
      <alignment vertical="center"/>
    </xf>
    <xf numFmtId="0" fontId="83" fillId="0" borderId="3" xfId="2" applyFont="1" applyBorder="1" applyAlignment="1">
      <alignment vertical="center"/>
    </xf>
    <xf numFmtId="0" fontId="83" fillId="0" borderId="6" xfId="2" applyFont="1" applyBorder="1" applyAlignment="1">
      <alignment horizontal="left" vertical="center"/>
    </xf>
    <xf numFmtId="0" fontId="69" fillId="0" borderId="15" xfId="2" applyFont="1" applyBorder="1" applyAlignment="1">
      <alignment horizontal="left" vertical="center"/>
    </xf>
    <xf numFmtId="0" fontId="83" fillId="0" borderId="8" xfId="2" applyFont="1" applyBorder="1" applyAlignment="1">
      <alignment horizontal="left" vertical="center"/>
    </xf>
    <xf numFmtId="0" fontId="69" fillId="0" borderId="41" xfId="2" applyFont="1" applyBorder="1" applyAlignment="1">
      <alignment horizontal="left" vertical="center"/>
    </xf>
    <xf numFmtId="0" fontId="83" fillId="0" borderId="55" xfId="2" applyFont="1" applyBorder="1" applyAlignment="1">
      <alignment horizontal="left" vertical="center"/>
    </xf>
    <xf numFmtId="176" fontId="82" fillId="0" borderId="39" xfId="2" quotePrefix="1" applyNumberFormat="1" applyFont="1" applyBorder="1" applyAlignment="1">
      <alignment horizontal="right" vertical="center"/>
    </xf>
    <xf numFmtId="0" fontId="76" fillId="0" borderId="0" xfId="0" applyFont="1" applyAlignment="1" applyProtection="1">
      <alignment horizontal="center" vertical="center"/>
    </xf>
    <xf numFmtId="0" fontId="77" fillId="0" borderId="0" xfId="0" applyFont="1" applyAlignment="1" applyProtection="1">
      <alignment vertical="center"/>
    </xf>
    <xf numFmtId="180" fontId="7" fillId="0" borderId="33" xfId="2" applyNumberFormat="1" applyFont="1" applyBorder="1" applyAlignment="1" applyProtection="1">
      <alignment horizontal="center"/>
    </xf>
    <xf numFmtId="0" fontId="7" fillId="0" borderId="51" xfId="2" applyFont="1" applyBorder="1" applyAlignment="1" applyProtection="1">
      <alignment horizontal="center" vertical="center"/>
    </xf>
    <xf numFmtId="0" fontId="7" fillId="0" borderId="52" xfId="2" applyFont="1" applyBorder="1" applyAlignment="1" applyProtection="1">
      <alignment horizontal="center" vertical="center"/>
    </xf>
    <xf numFmtId="0" fontId="18" fillId="0" borderId="53" xfId="2" applyFont="1" applyBorder="1" applyAlignment="1" applyProtection="1">
      <alignment horizontal="center" vertical="center" shrinkToFit="1"/>
    </xf>
    <xf numFmtId="0" fontId="18" fillId="0" borderId="54" xfId="2" applyFont="1" applyBorder="1" applyAlignment="1" applyProtection="1">
      <alignment horizontal="center" vertical="center" shrinkToFit="1"/>
    </xf>
    <xf numFmtId="0" fontId="18" fillId="0" borderId="41" xfId="2" applyFont="1" applyBorder="1" applyAlignment="1" applyProtection="1">
      <alignment horizontal="center" vertical="center" shrinkToFit="1"/>
    </xf>
    <xf numFmtId="0" fontId="18" fillId="0" borderId="55" xfId="2" applyFont="1" applyBorder="1" applyAlignment="1" applyProtection="1">
      <alignment horizontal="center" vertical="center" shrinkToFit="1"/>
    </xf>
    <xf numFmtId="0" fontId="7" fillId="0" borderId="56" xfId="2" applyFont="1" applyBorder="1" applyAlignment="1" applyProtection="1">
      <alignment horizontal="center" vertical="center"/>
    </xf>
    <xf numFmtId="0" fontId="7" fillId="0" borderId="12" xfId="2" applyFont="1" applyBorder="1" applyAlignment="1" applyProtection="1">
      <alignment horizontal="center" vertical="center"/>
    </xf>
    <xf numFmtId="0" fontId="27" fillId="0" borderId="53" xfId="2" applyFont="1" applyBorder="1" applyAlignment="1" applyProtection="1">
      <alignment horizontal="center" vertical="center" shrinkToFit="1"/>
    </xf>
    <xf numFmtId="0" fontId="27" fillId="0" borderId="32" xfId="2" applyFont="1" applyBorder="1" applyAlignment="1" applyProtection="1">
      <alignment horizontal="center" vertical="center" shrinkToFit="1"/>
    </xf>
    <xf numFmtId="0" fontId="27" fillId="0" borderId="57" xfId="2" applyFont="1" applyBorder="1" applyAlignment="1" applyProtection="1">
      <alignment horizontal="center" vertical="center" shrinkToFit="1"/>
    </xf>
    <xf numFmtId="0" fontId="27" fillId="0" borderId="41" xfId="2" applyFont="1" applyBorder="1" applyAlignment="1" applyProtection="1">
      <alignment horizontal="center" vertical="center" shrinkToFit="1"/>
    </xf>
    <xf numFmtId="0" fontId="27" fillId="0" borderId="33" xfId="2" applyFont="1" applyBorder="1" applyAlignment="1" applyProtection="1">
      <alignment horizontal="center" vertical="center" shrinkToFit="1"/>
    </xf>
    <xf numFmtId="0" fontId="27" fillId="0" borderId="58" xfId="2" applyFont="1" applyBorder="1" applyAlignment="1" applyProtection="1">
      <alignment horizontal="center" vertical="center" shrinkToFit="1"/>
    </xf>
    <xf numFmtId="0" fontId="7" fillId="3" borderId="42" xfId="2" applyFont="1" applyFill="1" applyBorder="1" applyAlignment="1" applyProtection="1">
      <alignment horizontal="center" vertical="center"/>
    </xf>
    <xf numFmtId="0" fontId="7" fillId="3" borderId="63" xfId="2" applyFont="1" applyFill="1" applyBorder="1" applyAlignment="1" applyProtection="1">
      <alignment horizontal="center" vertical="center"/>
    </xf>
    <xf numFmtId="0" fontId="7" fillId="3" borderId="38" xfId="2" applyFont="1" applyFill="1" applyBorder="1" applyAlignment="1" applyProtection="1">
      <alignment horizontal="center" vertical="center"/>
    </xf>
    <xf numFmtId="0" fontId="7" fillId="3" borderId="41" xfId="2" applyFont="1" applyFill="1" applyBorder="1" applyAlignment="1" applyProtection="1">
      <alignment horizontal="center" vertical="center"/>
    </xf>
    <xf numFmtId="0" fontId="7" fillId="3" borderId="33" xfId="2" applyFont="1" applyFill="1" applyBorder="1" applyAlignment="1" applyProtection="1">
      <alignment horizontal="center" vertical="center"/>
    </xf>
    <xf numFmtId="0" fontId="7" fillId="3" borderId="55" xfId="2" applyFont="1" applyFill="1" applyBorder="1" applyAlignment="1" applyProtection="1">
      <alignment horizontal="center" vertical="center"/>
    </xf>
    <xf numFmtId="0" fontId="7" fillId="3" borderId="59" xfId="2" applyFont="1" applyFill="1" applyBorder="1" applyAlignment="1" applyProtection="1">
      <alignment horizontal="center" vertical="center"/>
    </xf>
    <xf numFmtId="0" fontId="7" fillId="3" borderId="12" xfId="2" applyFont="1" applyFill="1" applyBorder="1" applyAlignment="1" applyProtection="1">
      <alignment horizontal="center" vertical="center"/>
    </xf>
    <xf numFmtId="0" fontId="7" fillId="3" borderId="12" xfId="2" applyFont="1" applyFill="1" applyBorder="1" applyAlignment="1" applyProtection="1">
      <alignment horizontal="center" vertical="center" wrapText="1"/>
    </xf>
    <xf numFmtId="0" fontId="7" fillId="3" borderId="35" xfId="2" applyFont="1" applyFill="1" applyBorder="1" applyAlignment="1" applyProtection="1">
      <alignment horizontal="center" vertical="center"/>
    </xf>
    <xf numFmtId="0" fontId="7" fillId="3" borderId="39" xfId="2" applyFont="1" applyFill="1" applyBorder="1" applyAlignment="1" applyProtection="1">
      <alignment horizontal="center" vertical="center"/>
    </xf>
    <xf numFmtId="0" fontId="7" fillId="3" borderId="16" xfId="2" applyFont="1" applyFill="1" applyBorder="1" applyAlignment="1" applyProtection="1">
      <alignment horizontal="center" vertical="center"/>
    </xf>
    <xf numFmtId="0" fontId="26" fillId="0" borderId="42" xfId="2" applyFont="1" applyBorder="1" applyAlignment="1" applyProtection="1">
      <alignment horizontal="center" vertical="center" shrinkToFit="1"/>
    </xf>
    <xf numFmtId="0" fontId="26" fillId="0" borderId="63" xfId="2" applyFont="1" applyBorder="1" applyAlignment="1" applyProtection="1">
      <alignment horizontal="center" vertical="center" shrinkToFit="1"/>
    </xf>
    <xf numFmtId="0" fontId="26" fillId="0" borderId="65" xfId="2" applyFont="1" applyBorder="1" applyAlignment="1" applyProtection="1">
      <alignment horizontal="center" vertical="center" shrinkToFit="1"/>
    </xf>
    <xf numFmtId="0" fontId="26" fillId="0" borderId="61" xfId="2" applyFont="1" applyBorder="1" applyAlignment="1" applyProtection="1">
      <alignment horizontal="center" vertical="center" shrinkToFit="1"/>
    </xf>
    <xf numFmtId="0" fontId="26" fillId="0" borderId="64" xfId="2" applyFont="1" applyBorder="1" applyAlignment="1" applyProtection="1">
      <alignment horizontal="center" vertical="center" shrinkToFit="1"/>
    </xf>
    <xf numFmtId="0" fontId="26" fillId="0" borderId="66" xfId="2" applyFont="1" applyBorder="1" applyAlignment="1" applyProtection="1">
      <alignment horizontal="center" vertical="center" shrinkToFit="1"/>
    </xf>
    <xf numFmtId="0" fontId="4" fillId="0" borderId="40"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48" xfId="2" applyFont="1" applyBorder="1" applyAlignment="1" applyProtection="1">
      <alignment horizontal="center" vertical="center" wrapText="1"/>
    </xf>
    <xf numFmtId="0" fontId="4" fillId="0" borderId="41" xfId="2" applyFont="1" applyBorder="1" applyAlignment="1" applyProtection="1">
      <alignment horizontal="center" vertical="center" wrapText="1"/>
    </xf>
    <xf numFmtId="0" fontId="4" fillId="0" borderId="33" xfId="2" applyFont="1" applyBorder="1" applyAlignment="1" applyProtection="1">
      <alignment horizontal="center" vertical="center" wrapText="1"/>
    </xf>
    <xf numFmtId="0" fontId="4" fillId="0" borderId="55" xfId="2" applyFont="1" applyBorder="1" applyAlignment="1" applyProtection="1">
      <alignment horizontal="center" vertical="center" wrapText="1"/>
    </xf>
    <xf numFmtId="0" fontId="71" fillId="0" borderId="35" xfId="2" applyFont="1" applyBorder="1" applyAlignment="1" applyProtection="1">
      <alignment horizontal="center" vertical="center" wrapText="1"/>
    </xf>
    <xf numFmtId="0" fontId="71" fillId="0" borderId="36" xfId="2" applyFont="1" applyBorder="1" applyAlignment="1" applyProtection="1">
      <alignment horizontal="center" vertical="center" wrapText="1"/>
    </xf>
    <xf numFmtId="0" fontId="71" fillId="0" borderId="39" xfId="2" applyFont="1" applyBorder="1" applyAlignment="1" applyProtection="1">
      <alignment horizontal="center" vertical="center" wrapText="1"/>
    </xf>
    <xf numFmtId="0" fontId="12" fillId="0" borderId="35" xfId="2" applyFont="1" applyBorder="1" applyAlignment="1" applyProtection="1">
      <alignment horizontal="center" vertical="center"/>
    </xf>
    <xf numFmtId="0" fontId="12" fillId="0" borderId="39" xfId="2" applyFont="1" applyBorder="1" applyAlignment="1" applyProtection="1">
      <alignment horizontal="center" vertical="center"/>
    </xf>
    <xf numFmtId="0" fontId="7" fillId="0" borderId="60" xfId="2" applyFont="1" applyBorder="1" applyAlignment="1" applyProtection="1">
      <alignment horizontal="center" vertical="center"/>
    </xf>
    <xf numFmtId="0" fontId="27" fillId="0" borderId="42" xfId="2" applyFont="1" applyBorder="1" applyAlignment="1" applyProtection="1">
      <alignment horizontal="center" vertical="center" shrinkToFit="1"/>
    </xf>
    <xf numFmtId="0" fontId="27" fillId="0" borderId="38" xfId="2" applyFont="1" applyBorder="1" applyAlignment="1" applyProtection="1">
      <alignment horizontal="center" vertical="center" shrinkToFit="1"/>
    </xf>
    <xf numFmtId="0" fontId="27" fillId="0" borderId="61" xfId="2" applyFont="1" applyBorder="1" applyAlignment="1" applyProtection="1">
      <alignment horizontal="center" vertical="center" shrinkToFit="1"/>
    </xf>
    <xf numFmtId="0" fontId="27" fillId="0" borderId="62" xfId="2" applyFont="1" applyBorder="1" applyAlignment="1" applyProtection="1">
      <alignment horizontal="center" vertical="center" shrinkToFit="1"/>
    </xf>
    <xf numFmtId="0" fontId="7" fillId="0" borderId="37" xfId="2" applyFont="1" applyBorder="1" applyAlignment="1" applyProtection="1">
      <alignment horizontal="center" vertical="center"/>
    </xf>
    <xf numFmtId="0" fontId="26" fillId="0" borderId="38" xfId="2" applyFont="1" applyBorder="1" applyAlignment="1" applyProtection="1">
      <alignment horizontal="center" vertical="center" shrinkToFit="1"/>
    </xf>
    <xf numFmtId="0" fontId="26" fillId="0" borderId="62" xfId="2" applyFont="1" applyBorder="1" applyAlignment="1" applyProtection="1">
      <alignment horizontal="center" vertical="center" shrinkToFit="1"/>
    </xf>
    <xf numFmtId="0" fontId="7" fillId="0" borderId="42" xfId="2" applyFont="1" applyBorder="1" applyAlignment="1" applyProtection="1">
      <alignment horizontal="left" vertical="top"/>
    </xf>
    <xf numFmtId="0" fontId="7" fillId="0" borderId="63" xfId="2" applyFont="1" applyBorder="1" applyAlignment="1" applyProtection="1">
      <alignment horizontal="left" vertical="top"/>
    </xf>
    <xf numFmtId="0" fontId="7" fillId="0" borderId="38" xfId="2" applyFont="1" applyBorder="1" applyAlignment="1" applyProtection="1">
      <alignment horizontal="left" vertical="top"/>
    </xf>
    <xf numFmtId="0" fontId="7" fillId="0" borderId="41" xfId="2" applyFont="1" applyBorder="1" applyAlignment="1" applyProtection="1">
      <alignment horizontal="left" vertical="top"/>
    </xf>
    <xf numFmtId="0" fontId="7" fillId="0" borderId="33" xfId="2" applyFont="1" applyBorder="1" applyAlignment="1" applyProtection="1">
      <alignment horizontal="left" vertical="top"/>
    </xf>
    <xf numFmtId="0" fontId="7" fillId="0" borderId="55" xfId="2" applyFont="1" applyBorder="1" applyAlignment="1" applyProtection="1">
      <alignment horizontal="left" vertical="top"/>
    </xf>
    <xf numFmtId="0" fontId="26" fillId="0" borderId="41" xfId="2" applyFont="1" applyBorder="1" applyAlignment="1" applyProtection="1">
      <alignment horizontal="center" vertical="center" shrinkToFit="1"/>
    </xf>
    <xf numFmtId="0" fontId="26" fillId="0" borderId="33" xfId="2" applyFont="1" applyBorder="1" applyAlignment="1" applyProtection="1">
      <alignment horizontal="center" vertical="center" shrinkToFit="1"/>
    </xf>
    <xf numFmtId="0" fontId="26" fillId="0" borderId="55" xfId="2" applyFont="1" applyBorder="1" applyAlignment="1" applyProtection="1">
      <alignment horizontal="center" vertical="center" shrinkToFit="1"/>
    </xf>
    <xf numFmtId="0" fontId="12" fillId="0" borderId="42" xfId="2" applyFont="1" applyBorder="1" applyAlignment="1" applyProtection="1">
      <alignment horizontal="center" vertical="center" wrapText="1"/>
    </xf>
    <xf numFmtId="0" fontId="12" fillId="0" borderId="63" xfId="2" applyFont="1" applyBorder="1" applyAlignment="1" applyProtection="1">
      <alignment horizontal="center" vertical="center" wrapText="1"/>
    </xf>
    <xf numFmtId="0" fontId="12" fillId="0" borderId="38" xfId="2" applyFont="1" applyBorder="1" applyAlignment="1" applyProtection="1">
      <alignment horizontal="center" vertical="center" wrapText="1"/>
    </xf>
    <xf numFmtId="0" fontId="12" fillId="0" borderId="41" xfId="2" applyFont="1" applyBorder="1" applyAlignment="1" applyProtection="1">
      <alignment horizontal="center" vertical="center" wrapText="1"/>
    </xf>
    <xf numFmtId="0" fontId="12" fillId="0" borderId="33" xfId="2" applyFont="1" applyBorder="1" applyAlignment="1" applyProtection="1">
      <alignment horizontal="center" vertical="center" wrapText="1"/>
    </xf>
    <xf numFmtId="0" fontId="12" fillId="0" borderId="55" xfId="2" applyFont="1" applyBorder="1" applyAlignment="1" applyProtection="1">
      <alignment horizontal="center" vertical="center" wrapText="1"/>
    </xf>
    <xf numFmtId="0" fontId="4" fillId="0" borderId="42" xfId="2" applyFont="1" applyBorder="1" applyAlignment="1" applyProtection="1">
      <alignment horizontal="center" vertical="center" wrapText="1"/>
    </xf>
    <xf numFmtId="0" fontId="4" fillId="0" borderId="63" xfId="2" applyFont="1" applyBorder="1" applyAlignment="1" applyProtection="1">
      <alignment horizontal="center" vertical="center" wrapText="1"/>
    </xf>
    <xf numFmtId="0" fontId="4" fillId="0" borderId="38"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7" fillId="3" borderId="35" xfId="2" applyFont="1" applyFill="1" applyBorder="1" applyAlignment="1" applyProtection="1">
      <alignment horizontal="center" vertical="center" wrapText="1"/>
    </xf>
    <xf numFmtId="0" fontId="7" fillId="3" borderId="39" xfId="2" applyFont="1" applyFill="1" applyBorder="1" applyAlignment="1" applyProtection="1">
      <alignment horizontal="center" vertical="center" wrapText="1"/>
    </xf>
    <xf numFmtId="0" fontId="12" fillId="0" borderId="42" xfId="2" applyFont="1" applyBorder="1" applyAlignment="1" applyProtection="1">
      <alignment horizontal="center" vertical="center"/>
    </xf>
    <xf numFmtId="0" fontId="12" fillId="0" borderId="63" xfId="2" applyFont="1" applyBorder="1" applyAlignment="1" applyProtection="1">
      <alignment horizontal="center" vertical="center"/>
    </xf>
    <xf numFmtId="0" fontId="12" fillId="0" borderId="38" xfId="2" applyFont="1" applyBorder="1" applyAlignment="1" applyProtection="1">
      <alignment horizontal="center" vertical="center"/>
    </xf>
    <xf numFmtId="0" fontId="12" fillId="0" borderId="41" xfId="2" applyFont="1" applyBorder="1" applyAlignment="1" applyProtection="1">
      <alignment horizontal="center" vertical="center"/>
    </xf>
    <xf numFmtId="0" fontId="12" fillId="0" borderId="33" xfId="2" applyFont="1" applyBorder="1" applyAlignment="1" applyProtection="1">
      <alignment horizontal="center" vertical="center"/>
    </xf>
    <xf numFmtId="0" fontId="12" fillId="0" borderId="55" xfId="2" applyFont="1" applyBorder="1" applyAlignment="1" applyProtection="1">
      <alignment horizontal="center" vertical="center"/>
    </xf>
    <xf numFmtId="0" fontId="4" fillId="0" borderId="35" xfId="2" applyFont="1" applyBorder="1" applyAlignment="1" applyProtection="1">
      <alignment horizontal="center" vertical="center" wrapText="1"/>
    </xf>
    <xf numFmtId="0" fontId="4" fillId="0" borderId="39" xfId="2" applyFont="1" applyBorder="1" applyAlignment="1" applyProtection="1">
      <alignment horizontal="center" vertical="center" wrapText="1"/>
    </xf>
    <xf numFmtId="0" fontId="4" fillId="0" borderId="36" xfId="2" applyFont="1" applyBorder="1" applyAlignment="1" applyProtection="1">
      <alignment horizontal="center" vertical="center" wrapText="1"/>
    </xf>
    <xf numFmtId="0" fontId="10" fillId="0" borderId="35" xfId="2" applyFont="1" applyBorder="1" applyAlignment="1" applyProtection="1">
      <alignment horizontal="center" vertical="center" wrapText="1"/>
    </xf>
    <xf numFmtId="0" fontId="10" fillId="0" borderId="36" xfId="2" applyFont="1" applyBorder="1" applyAlignment="1" applyProtection="1">
      <alignment horizontal="center" vertical="center" wrapText="1"/>
    </xf>
    <xf numFmtId="0" fontId="10" fillId="0" borderId="39" xfId="2" applyFont="1" applyBorder="1" applyAlignment="1" applyProtection="1">
      <alignment horizontal="center" vertical="center" wrapText="1"/>
    </xf>
    <xf numFmtId="177" fontId="4" fillId="8" borderId="42" xfId="2" applyNumberFormat="1" applyFont="1" applyFill="1" applyBorder="1" applyAlignment="1" applyProtection="1">
      <alignment horizontal="center" vertical="center" textRotation="255"/>
    </xf>
    <xf numFmtId="177" fontId="4" fillId="8" borderId="38" xfId="2" applyNumberFormat="1" applyFont="1" applyFill="1" applyBorder="1" applyAlignment="1" applyProtection="1">
      <alignment horizontal="center" vertical="center" textRotation="255"/>
    </xf>
    <xf numFmtId="177" fontId="4" fillId="8" borderId="40" xfId="2" applyNumberFormat="1" applyFont="1" applyFill="1" applyBorder="1" applyAlignment="1" applyProtection="1">
      <alignment horizontal="center" vertical="center" textRotation="255"/>
    </xf>
    <xf numFmtId="177" fontId="4" fillId="8" borderId="48" xfId="2" applyNumberFormat="1" applyFont="1" applyFill="1" applyBorder="1" applyAlignment="1" applyProtection="1">
      <alignment horizontal="center" vertical="center" textRotation="255"/>
    </xf>
    <xf numFmtId="177" fontId="4" fillId="8" borderId="41" xfId="2" applyNumberFormat="1" applyFont="1" applyFill="1" applyBorder="1" applyAlignment="1" applyProtection="1">
      <alignment horizontal="center" vertical="center" textRotation="255"/>
    </xf>
    <xf numFmtId="177" fontId="4" fillId="8" borderId="55" xfId="2" applyNumberFormat="1" applyFont="1" applyFill="1" applyBorder="1" applyAlignment="1" applyProtection="1">
      <alignment horizontal="center" vertical="center" textRotation="255"/>
    </xf>
    <xf numFmtId="0" fontId="10" fillId="0" borderId="16" xfId="2" applyFont="1" applyBorder="1" applyAlignment="1" applyProtection="1">
      <alignment horizontal="center" vertical="center" wrapText="1"/>
    </xf>
    <xf numFmtId="0" fontId="10" fillId="0" borderId="17" xfId="2" applyFont="1" applyBorder="1" applyAlignment="1" applyProtection="1">
      <alignment horizontal="center" vertical="center" wrapText="1"/>
    </xf>
    <xf numFmtId="0" fontId="10" fillId="0" borderId="59" xfId="2" applyFont="1" applyBorder="1" applyAlignment="1" applyProtection="1">
      <alignment horizontal="center" vertical="center" wrapText="1"/>
    </xf>
    <xf numFmtId="0" fontId="2" fillId="0" borderId="27" xfId="2" applyBorder="1" applyAlignment="1" applyProtection="1">
      <alignment horizontal="center" vertical="center"/>
    </xf>
    <xf numFmtId="0" fontId="2" fillId="0" borderId="45" xfId="2" applyBorder="1" applyAlignment="1" applyProtection="1">
      <alignment horizontal="center" vertical="center"/>
    </xf>
    <xf numFmtId="177" fontId="4" fillId="8" borderId="35" xfId="2" applyNumberFormat="1" applyFont="1" applyFill="1" applyBorder="1" applyAlignment="1" applyProtection="1">
      <alignment horizontal="center" vertical="center" textRotation="255"/>
    </xf>
    <xf numFmtId="177" fontId="4" fillId="8" borderId="36" xfId="2" applyNumberFormat="1" applyFont="1" applyFill="1" applyBorder="1" applyAlignment="1" applyProtection="1">
      <alignment horizontal="center" vertical="center" textRotation="255"/>
    </xf>
    <xf numFmtId="177" fontId="4" fillId="8" borderId="39" xfId="2" applyNumberFormat="1" applyFont="1" applyFill="1" applyBorder="1" applyAlignment="1" applyProtection="1">
      <alignment horizontal="center" vertical="center" textRotation="255"/>
    </xf>
    <xf numFmtId="0" fontId="4" fillId="8" borderId="42" xfId="2" applyFont="1" applyFill="1" applyBorder="1" applyAlignment="1" applyProtection="1">
      <alignment horizontal="center" vertical="center" wrapText="1"/>
    </xf>
    <xf numFmtId="0" fontId="4" fillId="8" borderId="38" xfId="2" applyFont="1" applyFill="1" applyBorder="1" applyAlignment="1" applyProtection="1">
      <alignment horizontal="center" vertical="center" wrapText="1"/>
    </xf>
    <xf numFmtId="0" fontId="4" fillId="8" borderId="40" xfId="2" applyFont="1" applyFill="1" applyBorder="1" applyAlignment="1" applyProtection="1">
      <alignment horizontal="center" vertical="center" wrapText="1"/>
    </xf>
    <xf numFmtId="0" fontId="4" fillId="8" borderId="48" xfId="2" applyFont="1" applyFill="1" applyBorder="1" applyAlignment="1" applyProtection="1">
      <alignment horizontal="center" vertical="center" wrapText="1"/>
    </xf>
    <xf numFmtId="0" fontId="4" fillId="8" borderId="41" xfId="2" applyFont="1" applyFill="1" applyBorder="1" applyAlignment="1" applyProtection="1">
      <alignment horizontal="center" vertical="center" wrapText="1"/>
    </xf>
    <xf numFmtId="0" fontId="4" fillId="8" borderId="55" xfId="2" applyFont="1" applyFill="1" applyBorder="1" applyAlignment="1" applyProtection="1">
      <alignment horizontal="center" vertical="center" wrapText="1"/>
    </xf>
    <xf numFmtId="0" fontId="7" fillId="0" borderId="42" xfId="2" applyFont="1" applyBorder="1" applyAlignment="1" applyProtection="1">
      <alignment horizontal="center" vertical="center" wrapText="1"/>
    </xf>
    <xf numFmtId="0" fontId="7" fillId="0" borderId="63"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0" borderId="4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8" xfId="2" applyFont="1" applyBorder="1" applyAlignment="1" applyProtection="1">
      <alignment horizontal="center" vertical="center" wrapText="1"/>
    </xf>
    <xf numFmtId="0" fontId="7" fillId="0" borderId="41" xfId="2" applyFont="1" applyBorder="1" applyAlignment="1" applyProtection="1">
      <alignment horizontal="center" vertical="center" wrapText="1"/>
    </xf>
    <xf numFmtId="0" fontId="7" fillId="0" borderId="33" xfId="2" applyFont="1" applyBorder="1" applyAlignment="1" applyProtection="1">
      <alignment horizontal="center" vertical="center" wrapText="1"/>
    </xf>
    <xf numFmtId="0" fontId="7" fillId="0" borderId="55" xfId="2" applyFont="1" applyBorder="1" applyAlignment="1" applyProtection="1">
      <alignment horizontal="center" vertical="center" wrapText="1"/>
    </xf>
    <xf numFmtId="0" fontId="4" fillId="0" borderId="42" xfId="2" applyFont="1" applyBorder="1" applyAlignment="1" applyProtection="1">
      <alignment horizontal="left" vertical="center"/>
    </xf>
    <xf numFmtId="0" fontId="4" fillId="0" borderId="38" xfId="2" applyFont="1" applyBorder="1" applyAlignment="1" applyProtection="1">
      <alignment horizontal="left" vertical="center"/>
    </xf>
    <xf numFmtId="0" fontId="4" fillId="0" borderId="77" xfId="2" applyFont="1" applyBorder="1" applyAlignment="1" applyProtection="1">
      <alignment horizontal="left" vertical="center"/>
    </xf>
    <xf numFmtId="0" fontId="4" fillId="0" borderId="89" xfId="2" applyFont="1" applyBorder="1" applyAlignment="1" applyProtection="1">
      <alignment horizontal="left" vertical="center"/>
    </xf>
    <xf numFmtId="176" fontId="8" fillId="0" borderId="35" xfId="2" quotePrefix="1" applyNumberFormat="1" applyFont="1" applyBorder="1" applyAlignment="1" applyProtection="1">
      <alignment horizontal="right" vertical="center" shrinkToFit="1"/>
    </xf>
    <xf numFmtId="176" fontId="8" fillId="0" borderId="78" xfId="2" quotePrefix="1" applyNumberFormat="1" applyFont="1" applyBorder="1" applyAlignment="1" applyProtection="1">
      <alignment horizontal="right" vertical="center" shrinkToFit="1"/>
    </xf>
    <xf numFmtId="0" fontId="9" fillId="0" borderId="67" xfId="2" quotePrefix="1" applyFont="1" applyBorder="1" applyAlignment="1" applyProtection="1">
      <alignment horizontal="center" vertical="center" shrinkToFit="1"/>
    </xf>
    <xf numFmtId="0" fontId="9" fillId="0" borderId="80" xfId="2" quotePrefix="1" applyFont="1" applyBorder="1" applyAlignment="1" applyProtection="1">
      <alignment horizontal="center" vertical="center" shrinkToFit="1"/>
    </xf>
    <xf numFmtId="0" fontId="2" fillId="0" borderId="76" xfId="2" applyBorder="1" applyAlignment="1" applyProtection="1">
      <alignment horizontal="center" vertical="center"/>
    </xf>
    <xf numFmtId="0" fontId="2" fillId="0" borderId="79" xfId="2" applyBorder="1" applyAlignment="1" applyProtection="1">
      <alignment horizontal="center" vertical="center"/>
    </xf>
    <xf numFmtId="0" fontId="2" fillId="0" borderId="49" xfId="2" applyBorder="1" applyAlignment="1" applyProtection="1">
      <alignment horizontal="center" vertical="center"/>
    </xf>
    <xf numFmtId="0" fontId="2" fillId="0" borderId="80" xfId="2" applyBorder="1" applyAlignment="1" applyProtection="1">
      <alignment horizontal="center" vertical="center"/>
    </xf>
    <xf numFmtId="0" fontId="4" fillId="0" borderId="31" xfId="2" applyFont="1" applyBorder="1" applyAlignment="1" applyProtection="1">
      <alignment horizontal="left" vertical="center"/>
    </xf>
    <xf numFmtId="0" fontId="4" fillId="0" borderId="87"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55" xfId="2" applyFont="1" applyBorder="1" applyAlignment="1" applyProtection="1">
      <alignment horizontal="left" vertical="center"/>
    </xf>
    <xf numFmtId="176" fontId="8" fillId="0" borderId="84" xfId="2" quotePrefix="1" applyNumberFormat="1" applyFont="1" applyBorder="1" applyAlignment="1" applyProtection="1">
      <alignment horizontal="right" vertical="center" shrinkToFit="1"/>
    </xf>
    <xf numFmtId="176" fontId="8" fillId="0" borderId="39" xfId="2" quotePrefix="1" applyNumberFormat="1" applyFont="1" applyBorder="1" applyAlignment="1" applyProtection="1">
      <alignment horizontal="right" vertical="center" shrinkToFit="1"/>
    </xf>
    <xf numFmtId="0" fontId="9" fillId="0" borderId="27" xfId="2" quotePrefix="1" applyFont="1" applyBorder="1" applyAlignment="1" applyProtection="1">
      <alignment horizontal="center" vertical="center" shrinkToFit="1"/>
    </xf>
    <xf numFmtId="0" fontId="9" fillId="0" borderId="47" xfId="2" quotePrefix="1" applyFont="1" applyBorder="1" applyAlignment="1" applyProtection="1">
      <alignment horizontal="center" vertical="center" shrinkToFit="1"/>
    </xf>
    <xf numFmtId="0" fontId="2" fillId="0" borderId="26" xfId="2" applyBorder="1" applyAlignment="1" applyProtection="1">
      <alignment horizontal="center" vertical="center"/>
    </xf>
    <xf numFmtId="0" fontId="2" fillId="0" borderId="44" xfId="2" applyBorder="1" applyAlignment="1" applyProtection="1">
      <alignment horizontal="center" vertical="center"/>
    </xf>
    <xf numFmtId="0" fontId="5" fillId="0" borderId="0" xfId="2" applyNumberFormat="1" applyFont="1" applyAlignment="1" applyProtection="1">
      <alignment horizontal="left" vertical="center" wrapText="1" shrinkToFit="1"/>
    </xf>
    <xf numFmtId="0" fontId="12" fillId="0" borderId="40" xfId="2" applyFont="1" applyBorder="1" applyAlignment="1" applyProtection="1">
      <alignment horizontal="center" vertical="center" wrapText="1"/>
    </xf>
    <xf numFmtId="0" fontId="12" fillId="0" borderId="0" xfId="2" applyFont="1" applyBorder="1" applyAlignment="1" applyProtection="1">
      <alignment horizontal="center" vertical="center" wrapText="1"/>
    </xf>
    <xf numFmtId="0" fontId="12" fillId="0" borderId="48" xfId="2" applyFont="1" applyBorder="1" applyAlignment="1" applyProtection="1">
      <alignment horizontal="center" vertical="center" wrapText="1"/>
    </xf>
    <xf numFmtId="0" fontId="7" fillId="0" borderId="16" xfId="2" applyFont="1" applyBorder="1" applyAlignment="1" applyProtection="1">
      <alignment horizontal="center" vertical="center" shrinkToFit="1"/>
    </xf>
    <xf numFmtId="0" fontId="7" fillId="0" borderId="17" xfId="2" applyFont="1" applyBorder="1" applyAlignment="1" applyProtection="1">
      <alignment horizontal="center" vertical="center" shrinkToFit="1"/>
    </xf>
    <xf numFmtId="0" fontId="7" fillId="0" borderId="59" xfId="2" applyFont="1" applyBorder="1" applyAlignment="1" applyProtection="1">
      <alignment horizontal="center" vertical="center" shrinkToFit="1"/>
    </xf>
    <xf numFmtId="0" fontId="7" fillId="3" borderId="90" xfId="2" applyFont="1" applyFill="1" applyBorder="1" applyAlignment="1">
      <alignment horizontal="center" vertical="center"/>
    </xf>
    <xf numFmtId="0" fontId="7" fillId="3" borderId="91" xfId="2" applyFont="1" applyFill="1" applyBorder="1" applyAlignment="1">
      <alignment horizontal="center" vertical="center"/>
    </xf>
    <xf numFmtId="0" fontId="69" fillId="3" borderId="90" xfId="2" applyFont="1" applyFill="1" applyBorder="1" applyAlignment="1">
      <alignment horizontal="center" vertical="center" shrinkToFit="1"/>
    </xf>
    <xf numFmtId="0" fontId="69" fillId="3" borderId="91" xfId="2" applyFont="1" applyFill="1" applyBorder="1" applyAlignment="1">
      <alignment horizontal="center" vertical="center" shrinkToFit="1"/>
    </xf>
    <xf numFmtId="0" fontId="7" fillId="3" borderId="67" xfId="2" applyFont="1" applyFill="1" applyBorder="1" applyAlignment="1" applyProtection="1">
      <alignment horizontal="center" vertical="center"/>
    </xf>
    <xf numFmtId="0" fontId="7" fillId="3" borderId="45" xfId="2" applyFont="1" applyFill="1" applyBorder="1" applyAlignment="1" applyProtection="1">
      <alignment horizontal="center" vertical="center"/>
    </xf>
    <xf numFmtId="0" fontId="12" fillId="0" borderId="35" xfId="2" applyFont="1" applyBorder="1" applyAlignment="1" applyProtection="1">
      <alignment horizontal="center" vertical="center" wrapText="1"/>
    </xf>
    <xf numFmtId="0" fontId="12" fillId="0" borderId="36" xfId="2" applyFont="1" applyBorder="1" applyAlignment="1" applyProtection="1">
      <alignment horizontal="center" vertical="center" wrapText="1"/>
    </xf>
    <xf numFmtId="0" fontId="12" fillId="0" borderId="39" xfId="2" applyFont="1" applyBorder="1" applyAlignment="1" applyProtection="1">
      <alignment horizontal="center" vertical="center" wrapText="1"/>
    </xf>
    <xf numFmtId="0" fontId="10" fillId="0" borderId="16" xfId="2" applyFont="1" applyBorder="1" applyAlignment="1" applyProtection="1">
      <alignment horizontal="center" vertical="center" shrinkToFit="1"/>
    </xf>
    <xf numFmtId="0" fontId="10" fillId="0" borderId="17" xfId="2" applyFont="1" applyBorder="1" applyAlignment="1" applyProtection="1">
      <alignment horizontal="center" vertical="center" shrinkToFit="1"/>
    </xf>
    <xf numFmtId="0" fontId="10" fillId="0" borderId="59" xfId="2" applyFont="1" applyBorder="1" applyAlignment="1" applyProtection="1">
      <alignment horizontal="center" vertical="center" shrinkToFit="1"/>
    </xf>
    <xf numFmtId="0" fontId="61" fillId="3" borderId="35" xfId="2" applyFont="1" applyFill="1" applyBorder="1" applyAlignment="1" applyProtection="1">
      <alignment horizontal="center" vertical="center" wrapText="1"/>
    </xf>
    <xf numFmtId="0" fontId="61" fillId="3" borderId="36" xfId="2" applyFont="1" applyFill="1" applyBorder="1" applyAlignment="1" applyProtection="1">
      <alignment horizontal="center" vertical="center" wrapText="1"/>
    </xf>
    <xf numFmtId="0" fontId="61" fillId="3" borderId="39" xfId="2" applyFont="1" applyFill="1" applyBorder="1" applyAlignment="1" applyProtection="1">
      <alignment horizontal="center" vertical="center" wrapText="1"/>
    </xf>
    <xf numFmtId="178" fontId="17" fillId="0" borderId="68" xfId="2" quotePrefix="1" applyNumberFormat="1" applyFont="1" applyBorder="1" applyAlignment="1" applyProtection="1">
      <alignment horizontal="center" vertical="center" shrinkToFit="1"/>
    </xf>
    <xf numFmtId="178" fontId="17" fillId="0" borderId="69" xfId="2" quotePrefix="1" applyNumberFormat="1" applyFont="1" applyBorder="1" applyAlignment="1" applyProtection="1">
      <alignment horizontal="center" vertical="center" shrinkToFit="1"/>
    </xf>
    <xf numFmtId="0" fontId="7" fillId="3" borderId="67" xfId="2" applyFont="1" applyFill="1" applyBorder="1" applyAlignment="1" applyProtection="1">
      <alignment horizontal="center" vertical="center" wrapText="1"/>
    </xf>
    <xf numFmtId="0" fontId="7" fillId="3" borderId="47" xfId="2" applyFont="1" applyFill="1" applyBorder="1" applyAlignment="1" applyProtection="1">
      <alignment horizontal="center" vertical="center" wrapText="1"/>
    </xf>
    <xf numFmtId="178" fontId="17" fillId="0" borderId="68" xfId="2" applyNumberFormat="1" applyFont="1" applyBorder="1" applyAlignment="1" applyProtection="1">
      <alignment horizontal="center" vertical="center"/>
    </xf>
    <xf numFmtId="178" fontId="17" fillId="0" borderId="32" xfId="2" applyNumberFormat="1" applyFont="1" applyBorder="1" applyAlignment="1" applyProtection="1">
      <alignment horizontal="center" vertical="center"/>
    </xf>
    <xf numFmtId="178" fontId="17" fillId="0" borderId="69" xfId="2" applyNumberFormat="1" applyFont="1" applyBorder="1" applyAlignment="1" applyProtection="1">
      <alignment horizontal="center" vertical="center"/>
    </xf>
    <xf numFmtId="178" fontId="17" fillId="0" borderId="64" xfId="2" applyNumberFormat="1" applyFont="1" applyBorder="1" applyAlignment="1" applyProtection="1">
      <alignment horizontal="center" vertical="center"/>
    </xf>
    <xf numFmtId="0" fontId="13" fillId="0" borderId="68" xfId="2" applyFont="1" applyBorder="1" applyAlignment="1" applyProtection="1">
      <alignment horizontal="right" vertical="center"/>
    </xf>
    <xf numFmtId="0" fontId="13" fillId="0" borderId="69" xfId="2" applyFont="1" applyBorder="1" applyAlignment="1" applyProtection="1">
      <alignment horizontal="right" vertical="center"/>
    </xf>
    <xf numFmtId="0" fontId="71" fillId="0" borderId="0" xfId="2" applyFont="1" applyAlignment="1">
      <alignment horizontal="right"/>
    </xf>
    <xf numFmtId="0" fontId="7" fillId="3" borderId="0" xfId="2" applyFont="1" applyFill="1" applyBorder="1" applyAlignment="1">
      <alignment horizontal="center" vertical="center"/>
    </xf>
    <xf numFmtId="0" fontId="7" fillId="3" borderId="67" xfId="2" applyFont="1" applyFill="1" applyBorder="1" applyAlignment="1" applyProtection="1">
      <alignment horizontal="center" vertical="center"/>
      <protection hidden="1"/>
    </xf>
    <xf numFmtId="0" fontId="7" fillId="3" borderId="45" xfId="2" applyFont="1" applyFill="1" applyBorder="1" applyAlignment="1" applyProtection="1">
      <alignment horizontal="center" vertical="center"/>
      <protection hidden="1"/>
    </xf>
    <xf numFmtId="0" fontId="7" fillId="0" borderId="51" xfId="2" applyFont="1" applyBorder="1" applyAlignment="1">
      <alignment horizontal="center" vertical="center"/>
    </xf>
    <xf numFmtId="0" fontId="7" fillId="0" borderId="52" xfId="2" applyFont="1" applyBorder="1" applyAlignment="1">
      <alignment horizontal="center" vertical="center"/>
    </xf>
    <xf numFmtId="0" fontId="18" fillId="0" borderId="53" xfId="2" applyFont="1" applyBorder="1" applyAlignment="1" applyProtection="1">
      <alignment horizontal="center" vertical="center" shrinkToFit="1"/>
      <protection locked="0"/>
    </xf>
    <xf numFmtId="0" fontId="18" fillId="0" borderId="54" xfId="2" applyFont="1" applyBorder="1" applyAlignment="1" applyProtection="1">
      <alignment horizontal="center" vertical="center" shrinkToFit="1"/>
      <protection locked="0"/>
    </xf>
    <xf numFmtId="0" fontId="18" fillId="0" borderId="41" xfId="2" applyFont="1" applyBorder="1" applyAlignment="1" applyProtection="1">
      <alignment horizontal="center" vertical="center" shrinkToFit="1"/>
      <protection locked="0"/>
    </xf>
    <xf numFmtId="0" fontId="18" fillId="0" borderId="55" xfId="2" applyFont="1" applyBorder="1" applyAlignment="1" applyProtection="1">
      <alignment horizontal="center" vertical="center" shrinkToFit="1"/>
      <protection locked="0"/>
    </xf>
    <xf numFmtId="0" fontId="7" fillId="0" borderId="56" xfId="2" applyFont="1" applyBorder="1" applyAlignment="1">
      <alignment horizontal="center" vertical="center"/>
    </xf>
    <xf numFmtId="0" fontId="7" fillId="0" borderId="12" xfId="2" applyFont="1" applyBorder="1" applyAlignment="1">
      <alignment horizontal="center" vertical="center"/>
    </xf>
    <xf numFmtId="0" fontId="27" fillId="0" borderId="53" xfId="2" applyFont="1" applyBorder="1" applyAlignment="1" applyProtection="1">
      <alignment horizontal="center" vertical="center" shrinkToFit="1"/>
      <protection locked="0"/>
    </xf>
    <xf numFmtId="0" fontId="27" fillId="0" borderId="32" xfId="2" applyFont="1" applyBorder="1" applyAlignment="1" applyProtection="1">
      <alignment horizontal="center" vertical="center" shrinkToFit="1"/>
      <protection locked="0"/>
    </xf>
    <xf numFmtId="0" fontId="27" fillId="0" borderId="57"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33" xfId="2" applyFont="1" applyBorder="1" applyAlignment="1" applyProtection="1">
      <alignment horizontal="center" vertical="center" shrinkToFit="1"/>
      <protection locked="0"/>
    </xf>
    <xf numFmtId="0" fontId="27" fillId="0" borderId="58" xfId="2" applyFont="1" applyBorder="1" applyAlignment="1" applyProtection="1">
      <alignment horizontal="center" vertical="center" shrinkToFit="1"/>
      <protection locked="0"/>
    </xf>
    <xf numFmtId="0" fontId="7" fillId="3" borderId="4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38" xfId="2" applyFont="1" applyFill="1" applyBorder="1" applyAlignment="1">
      <alignment horizontal="center" vertical="center"/>
    </xf>
    <xf numFmtId="0" fontId="7" fillId="3" borderId="41" xfId="2" applyFont="1" applyFill="1" applyBorder="1" applyAlignment="1">
      <alignment horizontal="center" vertical="center"/>
    </xf>
    <xf numFmtId="0" fontId="7" fillId="3" borderId="33" xfId="2" applyFont="1" applyFill="1" applyBorder="1" applyAlignment="1">
      <alignment horizontal="center" vertical="center"/>
    </xf>
    <xf numFmtId="0" fontId="7" fillId="3" borderId="55" xfId="2" applyFont="1" applyFill="1" applyBorder="1" applyAlignment="1">
      <alignment horizontal="center" vertical="center"/>
    </xf>
    <xf numFmtId="0" fontId="7" fillId="3" borderId="59" xfId="2" applyFont="1" applyFill="1" applyBorder="1" applyAlignment="1">
      <alignment horizontal="center" vertical="center"/>
    </xf>
    <xf numFmtId="0" fontId="7" fillId="3" borderId="12"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5" xfId="2" applyFont="1" applyFill="1" applyBorder="1" applyAlignment="1">
      <alignment horizontal="center" vertical="center" wrapText="1"/>
    </xf>
    <xf numFmtId="0" fontId="7" fillId="3" borderId="39" xfId="2" applyFont="1" applyFill="1" applyBorder="1" applyAlignment="1">
      <alignment horizontal="center" vertical="center" wrapText="1"/>
    </xf>
    <xf numFmtId="0" fontId="4" fillId="0" borderId="42" xfId="2" applyFont="1" applyBorder="1" applyAlignment="1">
      <alignment horizontal="center" vertical="center" wrapText="1"/>
    </xf>
    <xf numFmtId="0" fontId="4" fillId="0" borderId="63"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40" xfId="2" applyFont="1" applyBorder="1" applyAlignment="1">
      <alignment horizontal="center" vertical="center" wrapText="1"/>
    </xf>
    <xf numFmtId="0" fontId="4" fillId="0" borderId="0" xfId="2" applyFont="1" applyBorder="1" applyAlignment="1">
      <alignment horizontal="center" vertical="center" wrapText="1"/>
    </xf>
    <xf numFmtId="0" fontId="4" fillId="0" borderId="48"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33" xfId="2" applyFont="1" applyBorder="1" applyAlignment="1">
      <alignment horizontal="center" vertical="center" wrapText="1"/>
    </xf>
    <xf numFmtId="0" fontId="4" fillId="0" borderId="55" xfId="2" applyFont="1" applyBorder="1" applyAlignment="1">
      <alignment horizontal="center" vertical="center" wrapText="1"/>
    </xf>
    <xf numFmtId="0" fontId="7" fillId="0" borderId="37" xfId="2" applyFont="1" applyBorder="1" applyAlignment="1">
      <alignment horizontal="center" vertical="center"/>
    </xf>
    <xf numFmtId="0" fontId="26" fillId="0" borderId="42" xfId="2" applyFont="1" applyBorder="1" applyAlignment="1" applyProtection="1">
      <alignment horizontal="center" vertical="center" shrinkToFit="1"/>
      <protection locked="0"/>
    </xf>
    <xf numFmtId="0" fontId="26" fillId="0" borderId="63" xfId="2" applyFont="1" applyBorder="1" applyAlignment="1" applyProtection="1">
      <alignment horizontal="center" vertical="center" shrinkToFit="1"/>
      <protection locked="0"/>
    </xf>
    <xf numFmtId="0" fontId="26" fillId="0" borderId="65" xfId="2" applyFont="1" applyBorder="1" applyAlignment="1" applyProtection="1">
      <alignment horizontal="center" vertical="center" shrinkToFit="1"/>
      <protection locked="0"/>
    </xf>
    <xf numFmtId="0" fontId="26" fillId="0" borderId="61" xfId="2" applyFont="1" applyBorder="1" applyAlignment="1" applyProtection="1">
      <alignment horizontal="center" vertical="center" shrinkToFit="1"/>
      <protection locked="0"/>
    </xf>
    <xf numFmtId="0" fontId="26" fillId="0" borderId="64" xfId="2" applyFont="1" applyBorder="1" applyAlignment="1" applyProtection="1">
      <alignment horizontal="center" vertical="center" shrinkToFit="1"/>
      <protection locked="0"/>
    </xf>
    <xf numFmtId="0" fontId="26" fillId="0" borderId="66" xfId="2" applyFont="1" applyBorder="1" applyAlignment="1" applyProtection="1">
      <alignment horizontal="center" vertical="center" shrinkToFit="1"/>
      <protection locked="0"/>
    </xf>
    <xf numFmtId="0" fontId="12" fillId="0" borderId="35" xfId="2" applyFont="1" applyBorder="1" applyAlignment="1">
      <alignment horizontal="center" vertical="center"/>
    </xf>
    <xf numFmtId="0" fontId="12" fillId="0" borderId="39" xfId="2" applyFont="1" applyBorder="1" applyAlignment="1">
      <alignment horizontal="center" vertical="center"/>
    </xf>
    <xf numFmtId="0" fontId="7" fillId="0" borderId="60" xfId="2" applyFont="1" applyBorder="1" applyAlignment="1">
      <alignment horizontal="center" vertical="center"/>
    </xf>
    <xf numFmtId="0" fontId="26" fillId="0" borderId="38" xfId="2" applyFont="1" applyBorder="1" applyAlignment="1" applyProtection="1">
      <alignment horizontal="center" vertical="center" shrinkToFit="1"/>
      <protection locked="0"/>
    </xf>
    <xf numFmtId="0" fontId="26" fillId="0" borderId="62" xfId="2" applyFont="1" applyBorder="1" applyAlignment="1" applyProtection="1">
      <alignment horizontal="center" vertical="center" shrinkToFit="1"/>
      <protection locked="0"/>
    </xf>
    <xf numFmtId="0" fontId="4" fillId="0" borderId="35" xfId="2" applyFont="1" applyBorder="1" applyAlignment="1">
      <alignment horizontal="center" vertical="center" wrapText="1"/>
    </xf>
    <xf numFmtId="0" fontId="4" fillId="0" borderId="39" xfId="2" applyFont="1" applyBorder="1" applyAlignment="1">
      <alignment horizontal="center" vertical="center" wrapText="1"/>
    </xf>
    <xf numFmtId="0" fontId="4" fillId="0" borderId="36" xfId="2" applyFont="1" applyBorder="1" applyAlignment="1">
      <alignment horizontal="center" vertical="center" wrapText="1"/>
    </xf>
    <xf numFmtId="0" fontId="7" fillId="0" borderId="4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38" xfId="2" applyFont="1" applyBorder="1" applyAlignment="1" applyProtection="1">
      <alignment horizontal="center" vertical="center" wrapText="1"/>
      <protection hidden="1"/>
    </xf>
    <xf numFmtId="0" fontId="7" fillId="0" borderId="40" xfId="2" applyFont="1" applyBorder="1" applyAlignment="1" applyProtection="1">
      <alignment horizontal="center" vertical="center" wrapText="1"/>
      <protection hidden="1"/>
    </xf>
    <xf numFmtId="0" fontId="7" fillId="0" borderId="0" xfId="2" applyFont="1" applyBorder="1" applyAlignment="1" applyProtection="1">
      <alignment horizontal="center" vertical="center" wrapText="1"/>
      <protection hidden="1"/>
    </xf>
    <xf numFmtId="0" fontId="7" fillId="0" borderId="48" xfId="2" applyFont="1" applyBorder="1" applyAlignment="1" applyProtection="1">
      <alignment horizontal="center" vertical="center" wrapText="1"/>
      <protection hidden="1"/>
    </xf>
    <xf numFmtId="0" fontId="7" fillId="0" borderId="41"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55" xfId="2" applyFont="1" applyBorder="1" applyAlignment="1" applyProtection="1">
      <alignment horizontal="center" vertical="center" wrapText="1"/>
      <protection hidden="1"/>
    </xf>
    <xf numFmtId="0" fontId="7" fillId="3" borderId="12" xfId="2" applyFont="1" applyFill="1" applyBorder="1" applyAlignment="1">
      <alignment horizontal="center" vertical="center" wrapText="1"/>
    </xf>
    <xf numFmtId="180" fontId="7" fillId="0" borderId="33" xfId="2" applyNumberFormat="1" applyFont="1" applyBorder="1" applyAlignment="1" applyProtection="1">
      <alignment horizontal="center"/>
      <protection locked="0"/>
    </xf>
    <xf numFmtId="0" fontId="76" fillId="0" borderId="0" xfId="0" applyFont="1" applyAlignment="1">
      <alignment horizontal="center" vertical="center"/>
    </xf>
    <xf numFmtId="0" fontId="77" fillId="0" borderId="0" xfId="0" applyFont="1" applyAlignment="1">
      <alignment vertical="center"/>
    </xf>
    <xf numFmtId="0" fontId="12" fillId="0" borderId="42"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55" xfId="2" applyFont="1" applyBorder="1" applyAlignment="1">
      <alignment horizontal="center" vertical="center" wrapText="1"/>
    </xf>
    <xf numFmtId="0" fontId="26" fillId="0" borderId="41" xfId="2" applyFont="1" applyBorder="1" applyAlignment="1" applyProtection="1">
      <alignment horizontal="center" vertical="center" shrinkToFit="1"/>
      <protection locked="0"/>
    </xf>
    <xf numFmtId="0" fontId="26" fillId="0" borderId="55" xfId="2" applyFont="1" applyBorder="1" applyAlignment="1" applyProtection="1">
      <alignment horizontal="center" vertical="center" shrinkToFit="1"/>
      <protection locked="0"/>
    </xf>
    <xf numFmtId="0" fontId="4" fillId="0" borderId="0" xfId="2" applyFont="1" applyAlignment="1">
      <alignment horizontal="center" vertical="center" wrapText="1"/>
    </xf>
    <xf numFmtId="0" fontId="71" fillId="0" borderId="35" xfId="2" applyFont="1" applyBorder="1" applyAlignment="1">
      <alignment horizontal="center" vertical="center" wrapText="1"/>
    </xf>
    <xf numFmtId="0" fontId="71" fillId="0" borderId="36" xfId="2" applyFont="1" applyBorder="1" applyAlignment="1">
      <alignment horizontal="center" vertical="center" wrapText="1"/>
    </xf>
    <xf numFmtId="0" fontId="71" fillId="0" borderId="39" xfId="2" applyFont="1" applyBorder="1" applyAlignment="1">
      <alignment horizontal="center" vertical="center" wrapText="1"/>
    </xf>
    <xf numFmtId="0" fontId="7" fillId="0" borderId="42" xfId="2" applyFont="1" applyBorder="1" applyAlignment="1" applyProtection="1">
      <alignment horizontal="left" vertical="top"/>
      <protection locked="0"/>
    </xf>
    <xf numFmtId="0" fontId="7" fillId="0" borderId="63" xfId="2" applyFont="1" applyBorder="1" applyAlignment="1" applyProtection="1">
      <alignment horizontal="left" vertical="top"/>
      <protection locked="0"/>
    </xf>
    <xf numFmtId="0" fontId="7" fillId="0" borderId="38" xfId="2" applyFont="1" applyBorder="1" applyAlignment="1" applyProtection="1">
      <alignment horizontal="left" vertical="top"/>
      <protection locked="0"/>
    </xf>
    <xf numFmtId="0" fontId="12" fillId="0" borderId="42" xfId="2" applyFont="1" applyBorder="1" applyAlignment="1">
      <alignment horizontal="center" vertical="center"/>
    </xf>
    <xf numFmtId="0" fontId="12" fillId="0" borderId="63" xfId="2" applyFont="1" applyBorder="1" applyAlignment="1">
      <alignment horizontal="center" vertical="center"/>
    </xf>
    <xf numFmtId="0" fontId="12" fillId="0" borderId="38" xfId="2" applyFont="1" applyBorder="1" applyAlignment="1">
      <alignment horizontal="center" vertical="center"/>
    </xf>
    <xf numFmtId="0" fontId="12" fillId="0" borderId="41" xfId="2" applyFont="1" applyBorder="1" applyAlignment="1">
      <alignment horizontal="center" vertical="center"/>
    </xf>
    <xf numFmtId="0" fontId="12" fillId="0" borderId="33" xfId="2" applyFont="1" applyBorder="1" applyAlignment="1">
      <alignment horizontal="center" vertical="center"/>
    </xf>
    <xf numFmtId="0" fontId="12" fillId="0" borderId="55" xfId="2" applyFont="1" applyBorder="1" applyAlignment="1">
      <alignment horizontal="center" vertical="center"/>
    </xf>
    <xf numFmtId="0" fontId="7" fillId="0" borderId="41" xfId="2" applyFont="1" applyBorder="1" applyAlignment="1" applyProtection="1">
      <alignment horizontal="left" vertical="top"/>
      <protection locked="0"/>
    </xf>
    <xf numFmtId="0" fontId="7" fillId="0" borderId="33" xfId="2" applyFont="1" applyBorder="1" applyAlignment="1" applyProtection="1">
      <alignment horizontal="left" vertical="top"/>
      <protection locked="0"/>
    </xf>
    <xf numFmtId="0" fontId="7" fillId="0" borderId="55" xfId="2" applyFont="1" applyBorder="1" applyAlignment="1" applyProtection="1">
      <alignment horizontal="left" vertical="top"/>
      <protection locked="0"/>
    </xf>
    <xf numFmtId="0" fontId="26" fillId="0" borderId="33" xfId="2" applyFont="1" applyBorder="1" applyAlignment="1" applyProtection="1">
      <alignment horizontal="center" vertical="center" shrinkToFit="1"/>
      <protection locked="0"/>
    </xf>
    <xf numFmtId="0" fontId="27" fillId="0" borderId="42" xfId="2" applyFont="1" applyBorder="1" applyAlignment="1" applyProtection="1">
      <alignment horizontal="center" vertical="center" shrinkToFit="1"/>
      <protection locked="0"/>
    </xf>
    <xf numFmtId="0" fontId="27" fillId="0" borderId="38" xfId="2" applyFont="1" applyBorder="1" applyAlignment="1" applyProtection="1">
      <alignment horizontal="center" vertical="center" shrinkToFit="1"/>
      <protection locked="0"/>
    </xf>
    <xf numFmtId="0" fontId="27" fillId="0" borderId="61" xfId="2" applyFont="1" applyBorder="1" applyAlignment="1" applyProtection="1">
      <alignment horizontal="center" vertical="center" shrinkToFit="1"/>
      <protection locked="0"/>
    </xf>
    <xf numFmtId="0" fontId="27" fillId="0" borderId="62" xfId="2" applyFont="1" applyBorder="1" applyAlignment="1" applyProtection="1">
      <alignment horizontal="center" vertical="center" shrinkToFit="1"/>
      <protection locked="0"/>
    </xf>
    <xf numFmtId="0" fontId="10" fillId="0" borderId="35"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176" fontId="8" fillId="0" borderId="84" xfId="2" quotePrefix="1" applyNumberFormat="1" applyFont="1" applyBorder="1" applyAlignment="1">
      <alignment horizontal="right" vertical="center" shrinkToFit="1"/>
    </xf>
    <xf numFmtId="176" fontId="8" fillId="0" borderId="39" xfId="2" quotePrefix="1" applyNumberFormat="1" applyFont="1" applyBorder="1" applyAlignment="1">
      <alignment horizontal="right" vertical="center" shrinkToFit="1"/>
    </xf>
    <xf numFmtId="0" fontId="9" fillId="0" borderId="27" xfId="2" quotePrefix="1" applyFont="1" applyBorder="1" applyAlignment="1">
      <alignment horizontal="center" vertical="center" shrinkToFit="1"/>
    </xf>
    <xf numFmtId="0" fontId="9" fillId="0" borderId="47" xfId="2" quotePrefix="1" applyFont="1" applyBorder="1" applyAlignment="1">
      <alignment horizontal="center" vertical="center" shrinkToFit="1"/>
    </xf>
    <xf numFmtId="0" fontId="2" fillId="0" borderId="26" xfId="2" applyBorder="1" applyAlignment="1" applyProtection="1">
      <alignment horizontal="center" vertical="center"/>
      <protection locked="0"/>
    </xf>
    <xf numFmtId="0" fontId="2" fillId="0" borderId="44"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4" fillId="0" borderId="42" xfId="2" applyFont="1" applyBorder="1" applyAlignment="1">
      <alignment horizontal="left" vertical="center"/>
    </xf>
    <xf numFmtId="0" fontId="4" fillId="0" borderId="38" xfId="2" applyFont="1" applyBorder="1" applyAlignment="1">
      <alignment horizontal="left" vertical="center"/>
    </xf>
    <xf numFmtId="0" fontId="4" fillId="0" borderId="77" xfId="2" applyFont="1" applyBorder="1" applyAlignment="1">
      <alignment horizontal="left" vertical="center"/>
    </xf>
    <xf numFmtId="0" fontId="4" fillId="0" borderId="89" xfId="2" applyFont="1" applyBorder="1" applyAlignment="1">
      <alignment horizontal="left" vertical="center"/>
    </xf>
    <xf numFmtId="176" fontId="8" fillId="0" borderId="35" xfId="2" quotePrefix="1" applyNumberFormat="1" applyFont="1" applyBorder="1" applyAlignment="1">
      <alignment horizontal="right" vertical="center" shrinkToFit="1"/>
    </xf>
    <xf numFmtId="176" fontId="8" fillId="0" borderId="78" xfId="2" quotePrefix="1" applyNumberFormat="1" applyFont="1" applyBorder="1" applyAlignment="1">
      <alignment horizontal="right" vertical="center" shrinkToFit="1"/>
    </xf>
    <xf numFmtId="0" fontId="9" fillId="0" borderId="67" xfId="2" quotePrefix="1" applyFont="1" applyBorder="1" applyAlignment="1">
      <alignment horizontal="center" vertical="center" shrinkToFit="1"/>
    </xf>
    <xf numFmtId="0" fontId="9" fillId="0" borderId="80" xfId="2" quotePrefix="1" applyFont="1" applyBorder="1" applyAlignment="1">
      <alignment horizontal="center" vertical="center" shrinkToFit="1"/>
    </xf>
    <xf numFmtId="0" fontId="2" fillId="0" borderId="76" xfId="2" applyBorder="1" applyAlignment="1" applyProtection="1">
      <alignment horizontal="center" vertical="center"/>
      <protection locked="0"/>
    </xf>
    <xf numFmtId="0" fontId="2" fillId="0" borderId="79" xfId="2" applyBorder="1" applyAlignment="1" applyProtection="1">
      <alignment horizontal="center" vertical="center"/>
      <protection locked="0"/>
    </xf>
    <xf numFmtId="0" fontId="2" fillId="0" borderId="49" xfId="2" applyBorder="1" applyAlignment="1" applyProtection="1">
      <alignment horizontal="center" vertical="center"/>
      <protection locked="0"/>
    </xf>
    <xf numFmtId="0" fontId="2" fillId="0" borderId="80" xfId="2" applyBorder="1" applyAlignment="1" applyProtection="1">
      <alignment horizontal="center" vertical="center"/>
      <protection locked="0"/>
    </xf>
    <xf numFmtId="177" fontId="4" fillId="8" borderId="35" xfId="2" applyNumberFormat="1" applyFont="1" applyFill="1" applyBorder="1" applyAlignment="1" applyProtection="1">
      <alignment horizontal="center" vertical="center" textRotation="255"/>
      <protection hidden="1"/>
    </xf>
    <xf numFmtId="177" fontId="4" fillId="8" borderId="36" xfId="2" applyNumberFormat="1" applyFont="1" applyFill="1" applyBorder="1" applyAlignment="1" applyProtection="1">
      <alignment horizontal="center" vertical="center" textRotation="255"/>
      <protection hidden="1"/>
    </xf>
    <xf numFmtId="177" fontId="4" fillId="8" borderId="39" xfId="2" applyNumberFormat="1" applyFont="1" applyFill="1" applyBorder="1" applyAlignment="1" applyProtection="1">
      <alignment horizontal="center" vertical="center" textRotation="255"/>
      <protection hidden="1"/>
    </xf>
    <xf numFmtId="0" fontId="4" fillId="8" borderId="42" xfId="2" applyFont="1" applyFill="1" applyBorder="1" applyAlignment="1">
      <alignment horizontal="center" vertical="center" wrapText="1"/>
    </xf>
    <xf numFmtId="0" fontId="4" fillId="8" borderId="38" xfId="2" applyFont="1" applyFill="1" applyBorder="1" applyAlignment="1">
      <alignment horizontal="center" vertical="center" wrapText="1"/>
    </xf>
    <xf numFmtId="0" fontId="4" fillId="8" borderId="40" xfId="2" applyFont="1" applyFill="1" applyBorder="1" applyAlignment="1">
      <alignment horizontal="center" vertical="center" wrapText="1"/>
    </xf>
    <xf numFmtId="0" fontId="4" fillId="8" borderId="48" xfId="2" applyFont="1" applyFill="1" applyBorder="1" applyAlignment="1">
      <alignment horizontal="center" vertical="center" wrapText="1"/>
    </xf>
    <xf numFmtId="0" fontId="4" fillId="8" borderId="41" xfId="2" applyFont="1" applyFill="1" applyBorder="1" applyAlignment="1">
      <alignment horizontal="center" vertical="center" wrapText="1"/>
    </xf>
    <xf numFmtId="0" fontId="4" fillId="8" borderId="55" xfId="2" applyFont="1" applyFill="1" applyBorder="1" applyAlignment="1">
      <alignment horizontal="center" vertical="center" wrapText="1"/>
    </xf>
    <xf numFmtId="0" fontId="4" fillId="0" borderId="31" xfId="2" applyFont="1" applyBorder="1" applyAlignment="1">
      <alignment horizontal="left" vertical="center"/>
    </xf>
    <xf numFmtId="0" fontId="4" fillId="0" borderId="87" xfId="2" applyFont="1" applyBorder="1" applyAlignment="1">
      <alignment horizontal="left" vertical="center"/>
    </xf>
    <xf numFmtId="0" fontId="4" fillId="0" borderId="41" xfId="2" applyFont="1" applyBorder="1" applyAlignment="1">
      <alignment horizontal="left" vertical="center"/>
    </xf>
    <xf numFmtId="0" fontId="4" fillId="0" borderId="55" xfId="2" applyFont="1" applyBorder="1" applyAlignment="1">
      <alignment horizontal="left" vertical="center"/>
    </xf>
    <xf numFmtId="0" fontId="12" fillId="0" borderId="35" xfId="2" applyFont="1" applyBorder="1" applyAlignment="1" applyProtection="1">
      <alignment horizontal="center" vertical="center" wrapText="1"/>
      <protection hidden="1"/>
    </xf>
    <xf numFmtId="0" fontId="12" fillId="0" borderId="36" xfId="2" applyFont="1" applyBorder="1" applyAlignment="1" applyProtection="1">
      <alignment horizontal="center" vertical="center" wrapText="1"/>
      <protection hidden="1"/>
    </xf>
    <xf numFmtId="0" fontId="12" fillId="0" borderId="39" xfId="2" applyFont="1" applyBorder="1" applyAlignment="1" applyProtection="1">
      <alignment horizontal="center" vertical="center" wrapText="1"/>
      <protection hidden="1"/>
    </xf>
    <xf numFmtId="0" fontId="12" fillId="0" borderId="35"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42" xfId="2" applyFont="1" applyBorder="1" applyAlignment="1" applyProtection="1">
      <alignment horizontal="center" vertical="center" wrapText="1"/>
      <protection hidden="1"/>
    </xf>
    <xf numFmtId="0" fontId="12" fillId="0" borderId="63" xfId="2" applyFont="1" applyBorder="1" applyAlignment="1" applyProtection="1">
      <alignment horizontal="center" vertical="center" wrapText="1"/>
      <protection hidden="1"/>
    </xf>
    <xf numFmtId="0" fontId="12" fillId="0" borderId="38" xfId="2" applyFont="1" applyBorder="1" applyAlignment="1" applyProtection="1">
      <alignment horizontal="center" vertical="center" wrapText="1"/>
      <protection hidden="1"/>
    </xf>
    <xf numFmtId="0" fontId="12" fillId="0" borderId="40" xfId="2" applyFont="1" applyBorder="1" applyAlignment="1" applyProtection="1">
      <alignment horizontal="center" vertical="center" wrapText="1"/>
      <protection hidden="1"/>
    </xf>
    <xf numFmtId="0" fontId="12" fillId="0" borderId="0" xfId="2" applyFont="1" applyBorder="1" applyAlignment="1" applyProtection="1">
      <alignment horizontal="center" vertical="center" wrapText="1"/>
      <protection hidden="1"/>
    </xf>
    <xf numFmtId="0" fontId="12" fillId="0" borderId="48" xfId="2" applyFont="1" applyBorder="1" applyAlignment="1" applyProtection="1">
      <alignment horizontal="center" vertical="center" wrapText="1"/>
      <protection hidden="1"/>
    </xf>
    <xf numFmtId="0" fontId="12" fillId="0" borderId="41" xfId="2" applyFont="1" applyBorder="1" applyAlignment="1" applyProtection="1">
      <alignment horizontal="center" vertical="center" wrapText="1"/>
      <protection hidden="1"/>
    </xf>
    <xf numFmtId="0" fontId="12" fillId="0" borderId="33" xfId="2" applyFont="1" applyBorder="1" applyAlignment="1" applyProtection="1">
      <alignment horizontal="center" vertical="center" wrapText="1"/>
      <protection hidden="1"/>
    </xf>
    <xf numFmtId="0" fontId="12" fillId="0" borderId="55" xfId="2" applyFont="1" applyBorder="1" applyAlignment="1" applyProtection="1">
      <alignment horizontal="center" vertical="center" wrapText="1"/>
      <protection hidden="1"/>
    </xf>
    <xf numFmtId="0" fontId="13" fillId="0" borderId="68" xfId="2" applyFont="1" applyBorder="1" applyAlignment="1" applyProtection="1">
      <alignment horizontal="right" vertical="center"/>
      <protection hidden="1"/>
    </xf>
    <xf numFmtId="0" fontId="13" fillId="0" borderId="69" xfId="2" applyFont="1" applyBorder="1" applyAlignment="1" applyProtection="1">
      <alignment horizontal="right" vertical="center"/>
      <protection hidden="1"/>
    </xf>
    <xf numFmtId="177" fontId="4" fillId="8" borderId="42" xfId="2" applyNumberFormat="1" applyFont="1" applyFill="1" applyBorder="1" applyAlignment="1" applyProtection="1">
      <alignment horizontal="center" vertical="center" textRotation="255"/>
      <protection hidden="1"/>
    </xf>
    <xf numFmtId="177" fontId="4" fillId="8" borderId="38" xfId="2" applyNumberFormat="1" applyFont="1" applyFill="1" applyBorder="1" applyAlignment="1" applyProtection="1">
      <alignment horizontal="center" vertical="center" textRotation="255"/>
      <protection hidden="1"/>
    </xf>
    <xf numFmtId="177" fontId="4" fillId="8" borderId="40" xfId="2" applyNumberFormat="1" applyFont="1" applyFill="1" applyBorder="1" applyAlignment="1" applyProtection="1">
      <alignment horizontal="center" vertical="center" textRotation="255"/>
      <protection hidden="1"/>
    </xf>
    <xf numFmtId="177" fontId="4" fillId="8" borderId="48" xfId="2" applyNumberFormat="1" applyFont="1" applyFill="1" applyBorder="1" applyAlignment="1" applyProtection="1">
      <alignment horizontal="center" vertical="center" textRotation="255"/>
      <protection hidden="1"/>
    </xf>
    <xf numFmtId="177" fontId="4" fillId="8" borderId="41" xfId="2" applyNumberFormat="1" applyFont="1" applyFill="1" applyBorder="1" applyAlignment="1" applyProtection="1">
      <alignment horizontal="center" vertical="center" textRotation="255"/>
      <protection hidden="1"/>
    </xf>
    <xf numFmtId="177" fontId="4" fillId="8" borderId="55" xfId="2" applyNumberFormat="1" applyFont="1" applyFill="1" applyBorder="1" applyAlignment="1" applyProtection="1">
      <alignment horizontal="center" vertical="center" textRotation="255"/>
      <protection hidden="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59" xfId="2" applyFont="1" applyBorder="1" applyAlignment="1">
      <alignment horizontal="center" vertical="center" wrapText="1"/>
    </xf>
    <xf numFmtId="0" fontId="7" fillId="0" borderId="16"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59" xfId="2" applyFont="1" applyBorder="1" applyAlignment="1">
      <alignment horizontal="center" vertical="center" shrinkToFit="1"/>
    </xf>
    <xf numFmtId="178" fontId="17" fillId="0" borderId="68" xfId="2" applyNumberFormat="1" applyFont="1" applyBorder="1" applyAlignment="1" applyProtection="1">
      <alignment horizontal="center" vertical="center"/>
      <protection hidden="1"/>
    </xf>
    <xf numFmtId="178" fontId="17" fillId="0" borderId="32" xfId="2" applyNumberFormat="1" applyFont="1" applyBorder="1" applyAlignment="1" applyProtection="1">
      <alignment horizontal="center" vertical="center"/>
      <protection hidden="1"/>
    </xf>
    <xf numFmtId="178" fontId="17" fillId="0" borderId="69" xfId="2" applyNumberFormat="1" applyFont="1" applyBorder="1" applyAlignment="1" applyProtection="1">
      <alignment horizontal="center" vertical="center"/>
      <protection hidden="1"/>
    </xf>
    <xf numFmtId="178" fontId="17" fillId="0" borderId="64" xfId="2" applyNumberFormat="1" applyFont="1" applyBorder="1" applyAlignment="1" applyProtection="1">
      <alignment horizontal="center" vertical="center"/>
      <protection hidden="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59" xfId="2" applyFont="1" applyBorder="1" applyAlignment="1">
      <alignment horizontal="center" vertical="center" shrinkToFit="1"/>
    </xf>
    <xf numFmtId="0" fontId="61" fillId="3" borderId="35" xfId="2" applyFont="1" applyFill="1" applyBorder="1" applyAlignment="1" applyProtection="1">
      <alignment horizontal="center" vertical="center" wrapText="1"/>
      <protection hidden="1"/>
    </xf>
    <xf numFmtId="0" fontId="61" fillId="3" borderId="36" xfId="2" applyFont="1" applyFill="1" applyBorder="1" applyAlignment="1" applyProtection="1">
      <alignment horizontal="center" vertical="center" wrapText="1"/>
      <protection hidden="1"/>
    </xf>
    <xf numFmtId="0" fontId="61" fillId="3" borderId="39" xfId="2" applyFont="1" applyFill="1" applyBorder="1" applyAlignment="1" applyProtection="1">
      <alignment horizontal="center" vertical="center" wrapText="1"/>
      <protection hidden="1"/>
    </xf>
    <xf numFmtId="178" fontId="17" fillId="0" borderId="68" xfId="2" quotePrefix="1" applyNumberFormat="1" applyFont="1" applyBorder="1" applyAlignment="1" applyProtection="1">
      <alignment horizontal="center" vertical="center" shrinkToFit="1"/>
      <protection hidden="1"/>
    </xf>
    <xf numFmtId="178" fontId="17" fillId="0" borderId="69" xfId="2" quotePrefix="1" applyNumberFormat="1" applyFont="1" applyBorder="1" applyAlignment="1" applyProtection="1">
      <alignment horizontal="center" vertical="center" shrinkToFit="1"/>
      <protection hidden="1"/>
    </xf>
    <xf numFmtId="0" fontId="5" fillId="0" borderId="0" xfId="2" applyNumberFormat="1" applyFont="1" applyAlignment="1" applyProtection="1">
      <alignment horizontal="left" vertical="center" wrapText="1" shrinkToFit="1"/>
      <protection locked="0" hidden="1"/>
    </xf>
    <xf numFmtId="0" fontId="7" fillId="3" borderId="67" xfId="2" applyFont="1" applyFill="1" applyBorder="1" applyAlignment="1" applyProtection="1">
      <alignment horizontal="center" vertical="center" wrapText="1"/>
      <protection hidden="1"/>
    </xf>
    <xf numFmtId="0" fontId="7" fillId="3" borderId="47" xfId="2" applyFont="1" applyFill="1" applyBorder="1" applyAlignment="1" applyProtection="1">
      <alignment horizontal="center" vertical="center" wrapText="1"/>
      <protection hidden="1"/>
    </xf>
    <xf numFmtId="0" fontId="7" fillId="0" borderId="57" xfId="2" applyFont="1" applyBorder="1" applyAlignment="1" applyProtection="1">
      <alignment horizontal="center"/>
      <protection hidden="1"/>
    </xf>
    <xf numFmtId="0" fontId="7" fillId="0" borderId="66" xfId="2" applyFont="1" applyBorder="1" applyAlignment="1" applyProtection="1">
      <alignment horizontal="center"/>
      <protection hidden="1"/>
    </xf>
    <xf numFmtId="0" fontId="7" fillId="0" borderId="57" xfId="2" quotePrefix="1" applyFont="1" applyBorder="1" applyAlignment="1" applyProtection="1">
      <alignment horizontal="center" shrinkToFit="1"/>
      <protection hidden="1"/>
    </xf>
    <xf numFmtId="0" fontId="7" fillId="0" borderId="66" xfId="2" quotePrefix="1" applyFont="1" applyBorder="1" applyAlignment="1" applyProtection="1">
      <alignment horizontal="center" shrinkToFit="1"/>
      <protection hidden="1"/>
    </xf>
  </cellXfs>
  <cellStyles count="3">
    <cellStyle name="ハイパーリンク" xfId="1" builtinId="8"/>
    <cellStyle name="標準" xfId="0" builtinId="0"/>
    <cellStyle name="標準 2" xfId="2"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92320</xdr:colOff>
      <xdr:row>4</xdr:row>
      <xdr:rowOff>124838</xdr:rowOff>
    </xdr:from>
    <xdr:to>
      <xdr:col>8</xdr:col>
      <xdr:colOff>652904</xdr:colOff>
      <xdr:row>5</xdr:row>
      <xdr:rowOff>298669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rot="804038">
          <a:off x="3949945" y="972563"/>
          <a:ext cx="1246384" cy="345281"/>
        </a:xfrm>
        <a:prstGeom prst="ellipse">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0" tIns="0" rIns="72000" rtlCol="0" anchor="t"/>
        <a:lstStyle/>
        <a:p>
          <a:pPr algn="ctr"/>
          <a:r>
            <a:rPr kumimoji="1" lang="ja-JP" altLang="en-US" sz="1100" b="1"/>
            <a:t>おすすめ！</a:t>
          </a:r>
        </a:p>
      </xdr:txBody>
    </xdr:sp>
    <xdr:clientData/>
  </xdr:twoCellAnchor>
  <xdr:twoCellAnchor editAs="oneCell">
    <xdr:from>
      <xdr:col>12</xdr:col>
      <xdr:colOff>481111</xdr:colOff>
      <xdr:row>32</xdr:row>
      <xdr:rowOff>47559</xdr:rowOff>
    </xdr:from>
    <xdr:to>
      <xdr:col>13</xdr:col>
      <xdr:colOff>473205</xdr:colOff>
      <xdr:row>35</xdr:row>
      <xdr:rowOff>146333</xdr:rowOff>
    </xdr:to>
    <xdr:pic>
      <xdr:nvPicPr>
        <xdr:cNvPr id="4" name="図 3">
          <a:extLst>
            <a:ext uri="{FF2B5EF4-FFF2-40B4-BE49-F238E27FC236}">
              <a16:creationId xmlns:a16="http://schemas.microsoft.com/office/drawing/2014/main" id="{D4CDACAC-E71E-6B7B-8FAD-791873FE8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5994" y="5991159"/>
          <a:ext cx="601694" cy="603271"/>
        </a:xfrm>
        <a:prstGeom prst="rect">
          <a:avLst/>
        </a:prstGeom>
      </xdr:spPr>
    </xdr:pic>
    <xdr:clientData/>
  </xdr:twoCellAnchor>
  <xdr:twoCellAnchor>
    <xdr:from>
      <xdr:col>9</xdr:col>
      <xdr:colOff>588577</xdr:colOff>
      <xdr:row>34</xdr:row>
      <xdr:rowOff>5256</xdr:rowOff>
    </xdr:from>
    <xdr:to>
      <xdr:col>12</xdr:col>
      <xdr:colOff>294288</xdr:colOff>
      <xdr:row>35</xdr:row>
      <xdr:rowOff>10510</xdr:rowOff>
    </xdr:to>
    <xdr:sp macro="" textlink="">
      <xdr:nvSpPr>
        <xdr:cNvPr id="5" name="吹き出し: 角を丸めた四角形 4">
          <a:extLst>
            <a:ext uri="{FF2B5EF4-FFF2-40B4-BE49-F238E27FC236}">
              <a16:creationId xmlns:a16="http://schemas.microsoft.com/office/drawing/2014/main" id="{893E2EAF-00C4-927C-3B89-E81B629AABCC}"/>
            </a:ext>
          </a:extLst>
        </xdr:cNvPr>
        <xdr:cNvSpPr/>
      </xdr:nvSpPr>
      <xdr:spPr>
        <a:xfrm>
          <a:off x="5244660" y="6285187"/>
          <a:ext cx="1534511" cy="173420"/>
        </a:xfrm>
        <a:prstGeom prst="wedgeRoundRectCallout">
          <a:avLst>
            <a:gd name="adj1" fmla="val 61702"/>
            <a:gd name="adj2" fmla="val -58713"/>
            <a:gd name="adj3" fmla="val 16667"/>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kern="1200">
              <a:solidFill>
                <a:schemeClr val="tx1"/>
              </a:solidFill>
            </a:rPr>
            <a:t>書籍注文（団体専用）利用規約はこちら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175381" cy="392415"/>
    <xdr:sp macro="" textlink="">
      <xdr:nvSpPr>
        <xdr:cNvPr id="2" name="テキスト ボックス 1">
          <a:extLst>
            <a:ext uri="{FF2B5EF4-FFF2-40B4-BE49-F238E27FC236}">
              <a16:creationId xmlns:a16="http://schemas.microsoft.com/office/drawing/2014/main" id="{E4C75368-08CB-45A8-826F-54A01C2E5C15}"/>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editAs="oneCell">
    <xdr:from>
      <xdr:col>1</xdr:col>
      <xdr:colOff>76200</xdr:colOff>
      <xdr:row>2</xdr:row>
      <xdr:rowOff>72390</xdr:rowOff>
    </xdr:from>
    <xdr:to>
      <xdr:col>1</xdr:col>
      <xdr:colOff>754910</xdr:colOff>
      <xdr:row>4</xdr:row>
      <xdr:rowOff>179223</xdr:rowOff>
    </xdr:to>
    <xdr:pic>
      <xdr:nvPicPr>
        <xdr:cNvPr id="3" name="図 2">
          <a:extLst>
            <a:ext uri="{FF2B5EF4-FFF2-40B4-BE49-F238E27FC236}">
              <a16:creationId xmlns:a16="http://schemas.microsoft.com/office/drawing/2014/main" id="{571B1390-2388-4484-905C-6F244377F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77190"/>
          <a:ext cx="678710" cy="343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79681</xdr:colOff>
      <xdr:row>3</xdr:row>
      <xdr:rowOff>68580</xdr:rowOff>
    </xdr:from>
    <xdr:to>
      <xdr:col>20</xdr:col>
      <xdr:colOff>133186</xdr:colOff>
      <xdr:row>4</xdr:row>
      <xdr:rowOff>127635</xdr:rowOff>
    </xdr:to>
    <xdr:sp macro="" textlink="">
      <xdr:nvSpPr>
        <xdr:cNvPr id="4" name="角丸四角形 12">
          <a:extLst>
            <a:ext uri="{FF2B5EF4-FFF2-40B4-BE49-F238E27FC236}">
              <a16:creationId xmlns:a16="http://schemas.microsoft.com/office/drawing/2014/main" id="{B1A2CA49-8EF1-4416-A32E-0506288E5F72}"/>
            </a:ext>
          </a:extLst>
        </xdr:cNvPr>
        <xdr:cNvSpPr/>
      </xdr:nvSpPr>
      <xdr:spPr>
        <a:xfrm>
          <a:off x="6183301" y="449580"/>
          <a:ext cx="1234605" cy="2190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xdr:from>
      <xdr:col>29</xdr:col>
      <xdr:colOff>38100</xdr:colOff>
      <xdr:row>56</xdr:row>
      <xdr:rowOff>45720</xdr:rowOff>
    </xdr:from>
    <xdr:to>
      <xdr:col>29</xdr:col>
      <xdr:colOff>396240</xdr:colOff>
      <xdr:row>58</xdr:row>
      <xdr:rowOff>40005</xdr:rowOff>
    </xdr:to>
    <xdr:sp macro="" textlink="$AS$87">
      <xdr:nvSpPr>
        <xdr:cNvPr id="5" name="角丸四角形 14">
          <a:extLst>
            <a:ext uri="{FF2B5EF4-FFF2-40B4-BE49-F238E27FC236}">
              <a16:creationId xmlns:a16="http://schemas.microsoft.com/office/drawing/2014/main" id="{1B6D7E7D-1383-4FB0-BD68-9AC66E8D76BB}"/>
            </a:ext>
          </a:extLst>
        </xdr:cNvPr>
        <xdr:cNvSpPr/>
      </xdr:nvSpPr>
      <xdr:spPr>
        <a:xfrm>
          <a:off x="10995660" y="8511540"/>
          <a:ext cx="358140" cy="29908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宅</a:t>
          </a:fld>
          <a:endParaRPr kumimoji="1" lang="ja-JP" altLang="en-US" sz="1100" b="1"/>
        </a:p>
      </xdr:txBody>
    </xdr:sp>
    <xdr:clientData/>
  </xdr:twoCellAnchor>
  <xdr:twoCellAnchor>
    <xdr:from>
      <xdr:col>7</xdr:col>
      <xdr:colOff>278295</xdr:colOff>
      <xdr:row>53</xdr:row>
      <xdr:rowOff>70981</xdr:rowOff>
    </xdr:from>
    <xdr:to>
      <xdr:col>22</xdr:col>
      <xdr:colOff>112644</xdr:colOff>
      <xdr:row>61</xdr:row>
      <xdr:rowOff>4307</xdr:rowOff>
    </xdr:to>
    <xdr:sp macro="" textlink="">
      <xdr:nvSpPr>
        <xdr:cNvPr id="7" name="正方形/長方形 6">
          <a:extLst>
            <a:ext uri="{FF2B5EF4-FFF2-40B4-BE49-F238E27FC236}">
              <a16:creationId xmlns:a16="http://schemas.microsoft.com/office/drawing/2014/main" id="{9B4BB976-A2DD-49BD-9808-6DDB684A0685}"/>
            </a:ext>
          </a:extLst>
        </xdr:cNvPr>
        <xdr:cNvSpPr/>
      </xdr:nvSpPr>
      <xdr:spPr>
        <a:xfrm>
          <a:off x="3455835" y="8079601"/>
          <a:ext cx="4307289"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71201</xdr:colOff>
      <xdr:row>6</xdr:row>
      <xdr:rowOff>171450</xdr:rowOff>
    </xdr:from>
    <xdr:to>
      <xdr:col>20</xdr:col>
      <xdr:colOff>89648</xdr:colOff>
      <xdr:row>18</xdr:row>
      <xdr:rowOff>16566</xdr:rowOff>
    </xdr:to>
    <xdr:sp macro="" textlink="">
      <xdr:nvSpPr>
        <xdr:cNvPr id="8" name="角丸四角形吹き出し 23">
          <a:extLst>
            <a:ext uri="{FF2B5EF4-FFF2-40B4-BE49-F238E27FC236}">
              <a16:creationId xmlns:a16="http://schemas.microsoft.com/office/drawing/2014/main" id="{DCC4B140-2A1E-47E8-B950-7BE61994A1FB}"/>
            </a:ext>
          </a:extLst>
        </xdr:cNvPr>
        <xdr:cNvSpPr/>
      </xdr:nvSpPr>
      <xdr:spPr>
        <a:xfrm>
          <a:off x="5763341" y="918210"/>
          <a:ext cx="1611027" cy="1772976"/>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264215</xdr:rowOff>
    </xdr:from>
    <xdr:ext cx="1800225" cy="1432229"/>
    <xdr:sp macro="" textlink="">
      <xdr:nvSpPr>
        <xdr:cNvPr id="9" name="テキスト ボックス 8">
          <a:extLst>
            <a:ext uri="{FF2B5EF4-FFF2-40B4-BE49-F238E27FC236}">
              <a16:creationId xmlns:a16="http://schemas.microsoft.com/office/drawing/2014/main" id="{20E16BC3-A275-47D1-ABA5-5986B7A9AF75}"/>
            </a:ext>
          </a:extLst>
        </xdr:cNvPr>
        <xdr:cNvSpPr txBox="1"/>
      </xdr:nvSpPr>
      <xdr:spPr>
        <a:xfrm>
          <a:off x="5725241" y="995735"/>
          <a:ext cx="1800225" cy="1432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oneCellAnchor>
    <xdr:from>
      <xdr:col>24</xdr:col>
      <xdr:colOff>111319</xdr:colOff>
      <xdr:row>59</xdr:row>
      <xdr:rowOff>107105</xdr:rowOff>
    </xdr:from>
    <xdr:ext cx="1988820" cy="270913"/>
    <xdr:sp macro="" textlink="">
      <xdr:nvSpPr>
        <xdr:cNvPr id="10" name="テキスト ボックス 9">
          <a:extLst>
            <a:ext uri="{FF2B5EF4-FFF2-40B4-BE49-F238E27FC236}">
              <a16:creationId xmlns:a16="http://schemas.microsoft.com/office/drawing/2014/main" id="{6A414D63-503E-48ED-B9DB-FB8051072858}"/>
            </a:ext>
          </a:extLst>
        </xdr:cNvPr>
        <xdr:cNvSpPr txBox="1">
          <a:spLocks noChangeAspect="1"/>
        </xdr:cNvSpPr>
      </xdr:nvSpPr>
      <xdr:spPr>
        <a:xfrm>
          <a:off x="8737159" y="9030125"/>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10</xdr:col>
      <xdr:colOff>53340</xdr:colOff>
      <xdr:row>25</xdr:row>
      <xdr:rowOff>137160</xdr:rowOff>
    </xdr:from>
    <xdr:to>
      <xdr:col>12</xdr:col>
      <xdr:colOff>403860</xdr:colOff>
      <xdr:row>28</xdr:row>
      <xdr:rowOff>30480</xdr:rowOff>
    </xdr:to>
    <xdr:sp macro="" textlink="">
      <xdr:nvSpPr>
        <xdr:cNvPr id="11" name="テキスト ボックス 10">
          <a:extLst>
            <a:ext uri="{FF2B5EF4-FFF2-40B4-BE49-F238E27FC236}">
              <a16:creationId xmlns:a16="http://schemas.microsoft.com/office/drawing/2014/main" id="{1BBD1014-2216-49B2-92AA-80AD114FB134}"/>
            </a:ext>
          </a:extLst>
        </xdr:cNvPr>
        <xdr:cNvSpPr txBox="1"/>
      </xdr:nvSpPr>
      <xdr:spPr>
        <a:xfrm>
          <a:off x="3794760" y="3878580"/>
          <a:ext cx="762000" cy="350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kern="1200">
              <a:latin typeface="+mn-ea"/>
              <a:ea typeface="+mn-ea"/>
            </a:rPr>
            <a:t>2021</a:t>
          </a:r>
          <a:r>
            <a:rPr kumimoji="1" lang="ja-JP" altLang="en-US" sz="800" kern="1200">
              <a:latin typeface="+mn-ea"/>
              <a:ea typeface="+mn-ea"/>
            </a:rPr>
            <a:t>・</a:t>
          </a:r>
          <a:r>
            <a:rPr kumimoji="1" lang="en-US" altLang="ja-JP" sz="800" kern="1200">
              <a:latin typeface="+mn-ea"/>
              <a:ea typeface="+mn-ea"/>
            </a:rPr>
            <a:t>2022</a:t>
          </a:r>
          <a:r>
            <a:rPr kumimoji="1" lang="ja-JP" altLang="en-US" sz="800" kern="1200">
              <a:latin typeface="+mn-ea"/>
              <a:ea typeface="+mn-ea"/>
            </a:rPr>
            <a:t>年度</a:t>
          </a:r>
          <a:endParaRPr kumimoji="1" lang="en-US" altLang="ja-JP" sz="800" kern="1200">
            <a:latin typeface="+mn-ea"/>
            <a:ea typeface="+mn-ea"/>
          </a:endParaRPr>
        </a:p>
        <a:p>
          <a:pPr algn="ctr"/>
          <a:r>
            <a:rPr kumimoji="1" lang="ja-JP" altLang="en-US" sz="800" kern="1200">
              <a:latin typeface="+mn-ea"/>
              <a:ea typeface="+mn-ea"/>
            </a:rPr>
            <a:t>実施分から収録</a:t>
          </a:r>
        </a:p>
      </xdr:txBody>
    </xdr:sp>
    <xdr:clientData/>
  </xdr:twoCellAnchor>
  <xdr:twoCellAnchor>
    <xdr:from>
      <xdr:col>1</xdr:col>
      <xdr:colOff>0</xdr:colOff>
      <xdr:row>53</xdr:row>
      <xdr:rowOff>79514</xdr:rowOff>
    </xdr:from>
    <xdr:to>
      <xdr:col>7</xdr:col>
      <xdr:colOff>208971</xdr:colOff>
      <xdr:row>62</xdr:row>
      <xdr:rowOff>0</xdr:rowOff>
    </xdr:to>
    <xdr:grpSp>
      <xdr:nvGrpSpPr>
        <xdr:cNvPr id="13" name="グループ化 12">
          <a:extLst>
            <a:ext uri="{FF2B5EF4-FFF2-40B4-BE49-F238E27FC236}">
              <a16:creationId xmlns:a16="http://schemas.microsoft.com/office/drawing/2014/main" id="{C6E2CCED-82C4-42F5-B546-D945B3D84A73}"/>
            </a:ext>
          </a:extLst>
        </xdr:cNvPr>
        <xdr:cNvGrpSpPr/>
      </xdr:nvGrpSpPr>
      <xdr:grpSpPr>
        <a:xfrm>
          <a:off x="60960" y="8088134"/>
          <a:ext cx="3325551" cy="1193026"/>
          <a:chOff x="59635" y="8156713"/>
          <a:chExt cx="3316606" cy="1279270"/>
        </a:xfrm>
      </xdr:grpSpPr>
      <xdr:sp macro="" textlink="">
        <xdr:nvSpPr>
          <xdr:cNvPr id="14" name="正方形/長方形 13">
            <a:extLst>
              <a:ext uri="{FF2B5EF4-FFF2-40B4-BE49-F238E27FC236}">
                <a16:creationId xmlns:a16="http://schemas.microsoft.com/office/drawing/2014/main" id="{B405B6B2-FE6D-943F-5D0B-5A9F7E13C81B}"/>
              </a:ext>
            </a:extLst>
          </xdr:cNvPr>
          <xdr:cNvSpPr/>
        </xdr:nvSpPr>
        <xdr:spPr>
          <a:xfrm>
            <a:off x="59635" y="8156713"/>
            <a:ext cx="3316606" cy="11525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5" name="正方形/長方形 14">
            <a:extLst>
              <a:ext uri="{FF2B5EF4-FFF2-40B4-BE49-F238E27FC236}">
                <a16:creationId xmlns:a16="http://schemas.microsoft.com/office/drawing/2014/main" id="{1ECA20CB-6399-BCD9-0F3E-DF7AAAE14235}"/>
              </a:ext>
            </a:extLst>
          </xdr:cNvPr>
          <xdr:cNvSpPr/>
        </xdr:nvSpPr>
        <xdr:spPr>
          <a:xfrm>
            <a:off x="125895" y="8156713"/>
            <a:ext cx="2994597" cy="127927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16" name="図 15">
            <a:extLst>
              <a:ext uri="{FF2B5EF4-FFF2-40B4-BE49-F238E27FC236}">
                <a16:creationId xmlns:a16="http://schemas.microsoft.com/office/drawing/2014/main" id="{F06635CE-89C2-72DE-DC03-92E003E950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5843" y="8706678"/>
            <a:ext cx="453479" cy="5482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311426</xdr:colOff>
      <xdr:row>53</xdr:row>
      <xdr:rowOff>125895</xdr:rowOff>
    </xdr:from>
    <xdr:to>
      <xdr:col>10</xdr:col>
      <xdr:colOff>112644</xdr:colOff>
      <xdr:row>55</xdr:row>
      <xdr:rowOff>13251</xdr:rowOff>
    </xdr:to>
    <xdr:sp macro="" textlink="">
      <xdr:nvSpPr>
        <xdr:cNvPr id="17" name="テキスト ボックス 16">
          <a:extLst>
            <a:ext uri="{FF2B5EF4-FFF2-40B4-BE49-F238E27FC236}">
              <a16:creationId xmlns:a16="http://schemas.microsoft.com/office/drawing/2014/main" id="{C98A2F7C-7D1D-4BC9-B2B9-A14CD4E20F1F}"/>
            </a:ext>
          </a:extLst>
        </xdr:cNvPr>
        <xdr:cNvSpPr txBox="1"/>
      </xdr:nvSpPr>
      <xdr:spPr>
        <a:xfrm>
          <a:off x="3488966" y="8134515"/>
          <a:ext cx="365098" cy="192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備考</a:t>
          </a:r>
        </a:p>
      </xdr:txBody>
    </xdr:sp>
    <xdr:clientData/>
  </xdr:twoCellAnchor>
  <xdr:twoCellAnchor>
    <xdr:from>
      <xdr:col>23</xdr:col>
      <xdr:colOff>46688</xdr:colOff>
      <xdr:row>54</xdr:row>
      <xdr:rowOff>105933</xdr:rowOff>
    </xdr:from>
    <xdr:to>
      <xdr:col>27</xdr:col>
      <xdr:colOff>19877</xdr:colOff>
      <xdr:row>58</xdr:row>
      <xdr:rowOff>32898</xdr:rowOff>
    </xdr:to>
    <xdr:grpSp>
      <xdr:nvGrpSpPr>
        <xdr:cNvPr id="18" name="グループ化 17">
          <a:extLst>
            <a:ext uri="{FF2B5EF4-FFF2-40B4-BE49-F238E27FC236}">
              <a16:creationId xmlns:a16="http://schemas.microsoft.com/office/drawing/2014/main" id="{C780EDD4-9D8D-450E-A2E9-1261A560D020}"/>
            </a:ext>
          </a:extLst>
        </xdr:cNvPr>
        <xdr:cNvGrpSpPr/>
      </xdr:nvGrpSpPr>
      <xdr:grpSpPr>
        <a:xfrm>
          <a:off x="7971488" y="8266953"/>
          <a:ext cx="2236329" cy="536565"/>
          <a:chOff x="7960513" y="8374540"/>
          <a:chExt cx="1900119" cy="455364"/>
        </a:xfrm>
      </xdr:grpSpPr>
      <xdr:grpSp>
        <xdr:nvGrpSpPr>
          <xdr:cNvPr id="19" name="グループ化 18">
            <a:extLst>
              <a:ext uri="{FF2B5EF4-FFF2-40B4-BE49-F238E27FC236}">
                <a16:creationId xmlns:a16="http://schemas.microsoft.com/office/drawing/2014/main" id="{D2275EDF-0591-58E0-EB56-15BD56C63BDE}"/>
              </a:ext>
            </a:extLst>
          </xdr:cNvPr>
          <xdr:cNvGrpSpPr/>
        </xdr:nvGrpSpPr>
        <xdr:grpSpPr>
          <a:xfrm>
            <a:off x="7960513" y="8374540"/>
            <a:ext cx="1900119" cy="455364"/>
            <a:chOff x="4989915" y="8449490"/>
            <a:chExt cx="2350566" cy="456046"/>
          </a:xfrm>
        </xdr:grpSpPr>
        <xdr:grpSp>
          <xdr:nvGrpSpPr>
            <xdr:cNvPr id="21" name="グループ化 20">
              <a:extLst>
                <a:ext uri="{FF2B5EF4-FFF2-40B4-BE49-F238E27FC236}">
                  <a16:creationId xmlns:a16="http://schemas.microsoft.com/office/drawing/2014/main" id="{7E05B07F-D7EE-FFEF-B6D8-99B5BD5269D1}"/>
                </a:ext>
              </a:extLst>
            </xdr:cNvPr>
            <xdr:cNvGrpSpPr/>
          </xdr:nvGrpSpPr>
          <xdr:grpSpPr>
            <a:xfrm>
              <a:off x="5038281" y="8449490"/>
              <a:ext cx="2302200" cy="456046"/>
              <a:chOff x="5038281" y="8449490"/>
              <a:chExt cx="2302200" cy="456046"/>
            </a:xfrm>
          </xdr:grpSpPr>
          <xdr:sp macro="" textlink="">
            <xdr:nvSpPr>
              <xdr:cNvPr id="23" name="テキスト ボックス 22">
                <a:extLst>
                  <a:ext uri="{FF2B5EF4-FFF2-40B4-BE49-F238E27FC236}">
                    <a16:creationId xmlns:a16="http://schemas.microsoft.com/office/drawing/2014/main" id="{CA17DF15-4F34-3675-B6BE-6380F80923EF}"/>
                  </a:ext>
                </a:extLst>
              </xdr:cNvPr>
              <xdr:cNvSpPr txBox="1"/>
            </xdr:nvSpPr>
            <xdr:spPr>
              <a:xfrm>
                <a:off x="5041132" y="8449490"/>
                <a:ext cx="2299349" cy="388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までのご注文 ⇒ 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以降のご注文 ⇒ 翌日出荷</a:t>
                </a:r>
              </a:p>
            </xdr:txBody>
          </xdr:sp>
          <xdr:sp macro="" textlink="">
            <xdr:nvSpPr>
              <xdr:cNvPr id="24" name="テキスト ボックス 23">
                <a:extLst>
                  <a:ext uri="{FF2B5EF4-FFF2-40B4-BE49-F238E27FC236}">
                    <a16:creationId xmlns:a16="http://schemas.microsoft.com/office/drawing/2014/main" id="{A5DD73A5-4F63-1ED8-C759-099D28CF2734}"/>
                  </a:ext>
                </a:extLst>
              </xdr:cNvPr>
              <xdr:cNvSpPr txBox="1"/>
            </xdr:nvSpPr>
            <xdr:spPr>
              <a:xfrm>
                <a:off x="5038281" y="8696192"/>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22" name="左大かっこ 21">
              <a:extLst>
                <a:ext uri="{FF2B5EF4-FFF2-40B4-BE49-F238E27FC236}">
                  <a16:creationId xmlns:a16="http://schemas.microsoft.com/office/drawing/2014/main" id="{149A6C84-4292-2C81-9FAB-5DED30CDFFE6}"/>
                </a:ext>
              </a:extLst>
            </xdr:cNvPr>
            <xdr:cNvSpPr/>
          </xdr:nvSpPr>
          <xdr:spPr>
            <a:xfrm>
              <a:off x="4989915" y="8481568"/>
              <a:ext cx="76200" cy="3637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20" name="左大かっこ 19">
            <a:extLst>
              <a:ext uri="{FF2B5EF4-FFF2-40B4-BE49-F238E27FC236}">
                <a16:creationId xmlns:a16="http://schemas.microsoft.com/office/drawing/2014/main" id="{88DD026D-34ED-7C6F-1918-F6F7CA23AC07}"/>
              </a:ext>
            </a:extLst>
          </xdr:cNvPr>
          <xdr:cNvSpPr/>
        </xdr:nvSpPr>
        <xdr:spPr>
          <a:xfrm flipH="1">
            <a:off x="9516414" y="8405145"/>
            <a:ext cx="76200" cy="36598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twoCellAnchor>
    <xdr:from>
      <xdr:col>23</xdr:col>
      <xdr:colOff>277032</xdr:colOff>
      <xdr:row>8</xdr:row>
      <xdr:rowOff>30494</xdr:rowOff>
    </xdr:from>
    <xdr:to>
      <xdr:col>31</xdr:col>
      <xdr:colOff>26504</xdr:colOff>
      <xdr:row>19</xdr:row>
      <xdr:rowOff>85165</xdr:rowOff>
    </xdr:to>
    <xdr:grpSp>
      <xdr:nvGrpSpPr>
        <xdr:cNvPr id="26" name="グループ化 25">
          <a:extLst>
            <a:ext uri="{FF2B5EF4-FFF2-40B4-BE49-F238E27FC236}">
              <a16:creationId xmlns:a16="http://schemas.microsoft.com/office/drawing/2014/main" id="{F9361D89-516C-417F-A1A9-1CABF94E9AF9}"/>
            </a:ext>
          </a:extLst>
        </xdr:cNvPr>
        <xdr:cNvGrpSpPr/>
      </xdr:nvGrpSpPr>
      <xdr:grpSpPr>
        <a:xfrm>
          <a:off x="8201832" y="1181114"/>
          <a:ext cx="3262292" cy="1731071"/>
          <a:chOff x="8596136" y="940414"/>
          <a:chExt cx="3675852" cy="1714956"/>
        </a:xfrm>
      </xdr:grpSpPr>
      <xdr:sp macro="" textlink="">
        <xdr:nvSpPr>
          <xdr:cNvPr id="27" name="角丸四角形 33">
            <a:extLst>
              <a:ext uri="{FF2B5EF4-FFF2-40B4-BE49-F238E27FC236}">
                <a16:creationId xmlns:a16="http://schemas.microsoft.com/office/drawing/2014/main" id="{97096542-FCA6-EF72-EEDA-78BB18237B7A}"/>
              </a:ext>
            </a:extLst>
          </xdr:cNvPr>
          <xdr:cNvSpPr/>
        </xdr:nvSpPr>
        <xdr:spPr>
          <a:xfrm>
            <a:off x="8596136" y="2059555"/>
            <a:ext cx="2180959" cy="595815"/>
          </a:xfrm>
          <a:prstGeom prst="roundRect">
            <a:avLst/>
          </a:prstGeom>
          <a:solidFill>
            <a:srgbClr val="FFFF99"/>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丸ｺﾞｼｯｸM-PRO" pitchFamily="50" charset="-128"/>
                <a:ea typeface="HG丸ｺﾞｼｯｸM-PRO" pitchFamily="50" charset="-128"/>
              </a:rPr>
              <a:t>シリーズ注文合計</a:t>
            </a:r>
            <a:r>
              <a:rPr kumimoji="1" lang="en-US" altLang="ja-JP" sz="900">
                <a:solidFill>
                  <a:sysClr val="windowText" lastClr="000000"/>
                </a:solidFill>
                <a:latin typeface="HG丸ｺﾞｼｯｸM-PRO" pitchFamily="50" charset="-128"/>
                <a:ea typeface="HG丸ｺﾞｼｯｸM-PRO" pitchFamily="50" charset="-128"/>
              </a:rPr>
              <a:t>9</a:t>
            </a:r>
            <a:r>
              <a:rPr kumimoji="1" lang="ja-JP" altLang="en-US" sz="900">
                <a:solidFill>
                  <a:sysClr val="windowText" lastClr="000000"/>
                </a:solidFill>
                <a:latin typeface="HG丸ｺﾞｼｯｸM-PRO" pitchFamily="50" charset="-128"/>
                <a:ea typeface="HG丸ｺﾞｼｯｸM-PRO" pitchFamily="50" charset="-128"/>
              </a:rPr>
              <a:t>冊なので</a:t>
            </a:r>
          </a:p>
          <a:p>
            <a:pPr algn="l"/>
            <a:r>
              <a:rPr kumimoji="1" lang="ja-JP" altLang="en-US" sz="900">
                <a:solidFill>
                  <a:sysClr val="windowText" lastClr="000000"/>
                </a:solidFill>
                <a:latin typeface="HG丸ｺﾞｼｯｸM-PRO" pitchFamily="50" charset="-128"/>
                <a:ea typeface="HG丸ｺﾞｼｯｸM-PRO" pitchFamily="50" charset="-128"/>
              </a:rPr>
              <a:t>指導者用献本はおつけできません。</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28" name="正方形/長方形 27">
            <a:extLst>
              <a:ext uri="{FF2B5EF4-FFF2-40B4-BE49-F238E27FC236}">
                <a16:creationId xmlns:a16="http://schemas.microsoft.com/office/drawing/2014/main" id="{194C99E8-52E7-8D71-6B48-1D822D6476C1}"/>
              </a:ext>
            </a:extLst>
          </xdr:cNvPr>
          <xdr:cNvSpPr/>
        </xdr:nvSpPr>
        <xdr:spPr>
          <a:xfrm>
            <a:off x="11280496" y="940414"/>
            <a:ext cx="991492" cy="1075742"/>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9" name="カギ線コネクタ 90">
            <a:extLst>
              <a:ext uri="{FF2B5EF4-FFF2-40B4-BE49-F238E27FC236}">
                <a16:creationId xmlns:a16="http://schemas.microsoft.com/office/drawing/2014/main" id="{19268F56-4B54-BDD4-5CDF-3A14F6BDF98F}"/>
              </a:ext>
            </a:extLst>
          </xdr:cNvPr>
          <xdr:cNvCxnSpPr>
            <a:stCxn id="31" idx="0"/>
            <a:endCxn id="30" idx="1"/>
          </xdr:cNvCxnSpPr>
        </xdr:nvCxnSpPr>
        <xdr:spPr>
          <a:xfrm rot="5400000" flipH="1" flipV="1">
            <a:off x="10247551" y="1062037"/>
            <a:ext cx="394450" cy="1579571"/>
          </a:xfrm>
          <a:prstGeom prst="bentConnector2">
            <a:avLst/>
          </a:prstGeom>
          <a:ln w="2857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 name="正方形/長方形 29">
            <a:extLst>
              <a:ext uri="{FF2B5EF4-FFF2-40B4-BE49-F238E27FC236}">
                <a16:creationId xmlns:a16="http://schemas.microsoft.com/office/drawing/2014/main" id="{B842778B-F6FD-BA79-CBC2-67A43A23A22A}"/>
              </a:ext>
            </a:extLst>
          </xdr:cNvPr>
          <xdr:cNvSpPr/>
        </xdr:nvSpPr>
        <xdr:spPr>
          <a:xfrm>
            <a:off x="11234561" y="1526502"/>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C89CD88F-A9B1-9BA0-CA11-DCB8CDA5CE4B}"/>
              </a:ext>
            </a:extLst>
          </xdr:cNvPr>
          <xdr:cNvSpPr/>
        </xdr:nvSpPr>
        <xdr:spPr>
          <a:xfrm>
            <a:off x="9362671" y="2049047"/>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132521</xdr:colOff>
      <xdr:row>0</xdr:row>
      <xdr:rowOff>238539</xdr:rowOff>
    </xdr:from>
    <xdr:to>
      <xdr:col>25</xdr:col>
      <xdr:colOff>75136</xdr:colOff>
      <xdr:row>6</xdr:row>
      <xdr:rowOff>150934</xdr:rowOff>
    </xdr:to>
    <xdr:grpSp>
      <xdr:nvGrpSpPr>
        <xdr:cNvPr id="33" name="グループ化 32">
          <a:extLst>
            <a:ext uri="{FF2B5EF4-FFF2-40B4-BE49-F238E27FC236}">
              <a16:creationId xmlns:a16="http://schemas.microsoft.com/office/drawing/2014/main" id="{3773FE1B-6C8A-25E3-E697-4BC7931A98DD}"/>
            </a:ext>
          </a:extLst>
        </xdr:cNvPr>
        <xdr:cNvGrpSpPr/>
      </xdr:nvGrpSpPr>
      <xdr:grpSpPr>
        <a:xfrm>
          <a:off x="7470581" y="238539"/>
          <a:ext cx="1801895" cy="659155"/>
          <a:chOff x="7759147" y="483705"/>
          <a:chExt cx="1797920" cy="654517"/>
        </a:xfrm>
      </xdr:grpSpPr>
      <xdr:sp macro="" textlink="">
        <xdr:nvSpPr>
          <xdr:cNvPr id="25" name="角丸四角形 31">
            <a:extLst>
              <a:ext uri="{FF2B5EF4-FFF2-40B4-BE49-F238E27FC236}">
                <a16:creationId xmlns:a16="http://schemas.microsoft.com/office/drawing/2014/main" id="{E6F8DDEE-2B11-44EE-98D2-C826CF319949}"/>
              </a:ext>
            </a:extLst>
          </xdr:cNvPr>
          <xdr:cNvSpPr/>
        </xdr:nvSpPr>
        <xdr:spPr>
          <a:xfrm>
            <a:off x="8070574" y="483705"/>
            <a:ext cx="1486493" cy="654517"/>
          </a:xfrm>
          <a:prstGeom prst="round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入力したシートをプリントアウトし、</a:t>
            </a:r>
            <a:r>
              <a:rPr kumimoji="1" lang="en-US" altLang="ja-JP" sz="900">
                <a:solidFill>
                  <a:sysClr val="windowText" lastClr="000000"/>
                </a:solidFill>
                <a:latin typeface="HG丸ｺﾞｼｯｸM-PRO" pitchFamily="50" charset="-128"/>
                <a:ea typeface="HG丸ｺﾞｼｯｸM-PRO" pitchFamily="50" charset="-128"/>
              </a:rPr>
              <a:t>FAX</a:t>
            </a:r>
            <a:r>
              <a:rPr kumimoji="1" lang="ja-JP" altLang="en-US" sz="900">
                <a:solidFill>
                  <a:sysClr val="windowText" lastClr="000000"/>
                </a:solidFill>
                <a:latin typeface="HG丸ｺﾞｼｯｸM-PRO" pitchFamily="50" charset="-128"/>
                <a:ea typeface="HG丸ｺﾞｼｯｸM-PRO" pitchFamily="50" charset="-128"/>
              </a:rPr>
              <a:t>にて送付をお願いいたします。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cxnSp macro="">
        <xdr:nvCxnSpPr>
          <xdr:cNvPr id="32" name="直線矢印コネクタ 31">
            <a:extLst>
              <a:ext uri="{FF2B5EF4-FFF2-40B4-BE49-F238E27FC236}">
                <a16:creationId xmlns:a16="http://schemas.microsoft.com/office/drawing/2014/main" id="{7A1EDD84-CD93-49D8-955A-A60EA6283662}"/>
              </a:ext>
            </a:extLst>
          </xdr:cNvPr>
          <xdr:cNvCxnSpPr>
            <a:cxnSpLocks/>
          </xdr:cNvCxnSpPr>
        </xdr:nvCxnSpPr>
        <xdr:spPr>
          <a:xfrm flipH="1">
            <a:off x="7759147" y="655983"/>
            <a:ext cx="291549" cy="6348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139148</xdr:colOff>
      <xdr:row>8</xdr:row>
      <xdr:rowOff>106017</xdr:rowOff>
    </xdr:from>
    <xdr:to>
      <xdr:col>13</xdr:col>
      <xdr:colOff>80209</xdr:colOff>
      <xdr:row>16</xdr:row>
      <xdr:rowOff>123109</xdr:rowOff>
    </xdr:to>
    <xdr:grpSp>
      <xdr:nvGrpSpPr>
        <xdr:cNvPr id="35" name="グループ化 34">
          <a:extLst>
            <a:ext uri="{FF2B5EF4-FFF2-40B4-BE49-F238E27FC236}">
              <a16:creationId xmlns:a16="http://schemas.microsoft.com/office/drawing/2014/main" id="{A4446754-F894-44DB-B393-71AF4A1FA839}"/>
            </a:ext>
          </a:extLst>
        </xdr:cNvPr>
        <xdr:cNvGrpSpPr/>
      </xdr:nvGrpSpPr>
      <xdr:grpSpPr>
        <a:xfrm>
          <a:off x="1053548" y="1256637"/>
          <a:ext cx="3674861" cy="1236292"/>
          <a:chOff x="1130574" y="1064632"/>
          <a:chExt cx="4015773" cy="1248015"/>
        </a:xfrm>
      </xdr:grpSpPr>
      <xdr:sp macro="" textlink="">
        <xdr:nvSpPr>
          <xdr:cNvPr id="36" name="角丸四角形 24">
            <a:extLst>
              <a:ext uri="{FF2B5EF4-FFF2-40B4-BE49-F238E27FC236}">
                <a16:creationId xmlns:a16="http://schemas.microsoft.com/office/drawing/2014/main" id="{B2A03490-98DE-9784-1DBC-29282A8370C5}"/>
              </a:ext>
            </a:extLst>
          </xdr:cNvPr>
          <xdr:cNvSpPr/>
        </xdr:nvSpPr>
        <xdr:spPr>
          <a:xfrm>
            <a:off x="2209899" y="1624512"/>
            <a:ext cx="2936448" cy="688135"/>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通常、請求書は</a:t>
            </a:r>
            <a:r>
              <a:rPr kumimoji="1" lang="ja-JP" altLang="en-US" sz="900" b="1">
                <a:solidFill>
                  <a:srgbClr val="FF0000"/>
                </a:solidFill>
                <a:latin typeface="HG丸ｺﾞｼｯｸM-PRO" pitchFamily="50" charset="-128"/>
                <a:ea typeface="HG丸ｺﾞｼｯｸM-PRO" pitchFamily="50" charset="-128"/>
              </a:rPr>
              <a:t>注文ご担当者様宛</a:t>
            </a:r>
            <a:r>
              <a:rPr kumimoji="1" lang="ja-JP" altLang="en-US" sz="900">
                <a:solidFill>
                  <a:sysClr val="windowText" lastClr="000000"/>
                </a:solidFill>
                <a:latin typeface="HG丸ｺﾞｼｯｸM-PRO" pitchFamily="50" charset="-128"/>
                <a:ea typeface="HG丸ｺﾞｼｯｸM-PRO" pitchFamily="50" charset="-128"/>
              </a:rPr>
              <a:t>になります。請求書の宛名変更をご希望される場合は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900" b="1">
                <a:solidFill>
                  <a:srgbClr val="006600"/>
                </a:solidFill>
                <a:latin typeface="HG丸ｺﾞｼｯｸM-PRO" pitchFamily="50" charset="-128"/>
                <a:ea typeface="HG丸ｺﾞｼｯｸM-PRO" pitchFamily="50" charset="-128"/>
              </a:rPr>
              <a:t>『</a:t>
            </a:r>
            <a:r>
              <a:rPr kumimoji="1" lang="ja-JP" altLang="en-US" sz="900" b="1">
                <a:solidFill>
                  <a:srgbClr val="006600"/>
                </a:solidFill>
                <a:latin typeface="HG丸ｺﾞｼｯｸM-PRO" pitchFamily="50" charset="-128"/>
                <a:ea typeface="HG丸ｺﾞｼｯｸM-PRO" pitchFamily="50" charset="-128"/>
              </a:rPr>
              <a:t>備考</a:t>
            </a:r>
            <a:r>
              <a:rPr kumimoji="1" lang="en-US" altLang="ja-JP" sz="900" b="1">
                <a:solidFill>
                  <a:srgbClr val="0066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欄にご記入ください。</a:t>
            </a:r>
          </a:p>
        </xdr:txBody>
      </xdr:sp>
      <xdr:cxnSp macro="">
        <xdr:nvCxnSpPr>
          <xdr:cNvPr id="37" name="カギ線コネクタ 41">
            <a:extLst>
              <a:ext uri="{FF2B5EF4-FFF2-40B4-BE49-F238E27FC236}">
                <a16:creationId xmlns:a16="http://schemas.microsoft.com/office/drawing/2014/main" id="{67C64DE9-94F3-BA2D-5D8E-0AAB5D8EDBD7}"/>
              </a:ext>
            </a:extLst>
          </xdr:cNvPr>
          <xdr:cNvCxnSpPr>
            <a:stCxn id="38" idx="1"/>
            <a:endCxn id="39" idx="2"/>
          </xdr:cNvCxnSpPr>
        </xdr:nvCxnSpPr>
        <xdr:spPr>
          <a:xfrm rot="10800000">
            <a:off x="1457101" y="1355479"/>
            <a:ext cx="757858" cy="462712"/>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正方形/長方形 37">
            <a:extLst>
              <a:ext uri="{FF2B5EF4-FFF2-40B4-BE49-F238E27FC236}">
                <a16:creationId xmlns:a16="http://schemas.microsoft.com/office/drawing/2014/main" id="{3CB54FA1-C02D-3BFF-9159-18E13C17E784}"/>
              </a:ext>
            </a:extLst>
          </xdr:cNvPr>
          <xdr:cNvSpPr/>
        </xdr:nvSpPr>
        <xdr:spPr>
          <a:xfrm>
            <a:off x="2214959" y="1672767"/>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8C1548C0-874A-C130-AFDD-E33B02CA3A4E}"/>
              </a:ext>
            </a:extLst>
          </xdr:cNvPr>
          <xdr:cNvSpPr/>
        </xdr:nvSpPr>
        <xdr:spPr>
          <a:xfrm>
            <a:off x="1130574" y="1064632"/>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26504</xdr:colOff>
      <xdr:row>19</xdr:row>
      <xdr:rowOff>92766</xdr:rowOff>
    </xdr:from>
    <xdr:to>
      <xdr:col>6</xdr:col>
      <xdr:colOff>128341</xdr:colOff>
      <xdr:row>25</xdr:row>
      <xdr:rowOff>98969</xdr:rowOff>
    </xdr:to>
    <xdr:grpSp>
      <xdr:nvGrpSpPr>
        <xdr:cNvPr id="40" name="グループ化 39">
          <a:extLst>
            <a:ext uri="{FF2B5EF4-FFF2-40B4-BE49-F238E27FC236}">
              <a16:creationId xmlns:a16="http://schemas.microsoft.com/office/drawing/2014/main" id="{4BBE67EF-8E58-424D-A1D4-DF033B3A6927}"/>
            </a:ext>
          </a:extLst>
        </xdr:cNvPr>
        <xdr:cNvGrpSpPr/>
      </xdr:nvGrpSpPr>
      <xdr:grpSpPr>
        <a:xfrm>
          <a:off x="87464" y="2919786"/>
          <a:ext cx="2791697" cy="920603"/>
          <a:chOff x="95747" y="2783928"/>
          <a:chExt cx="2785402" cy="920603"/>
        </a:xfrm>
      </xdr:grpSpPr>
      <xdr:cxnSp macro="">
        <xdr:nvCxnSpPr>
          <xdr:cNvPr id="41" name="カギ線コネクタ 42">
            <a:extLst>
              <a:ext uri="{FF2B5EF4-FFF2-40B4-BE49-F238E27FC236}">
                <a16:creationId xmlns:a16="http://schemas.microsoft.com/office/drawing/2014/main" id="{2D6C5803-00E4-8A76-E913-1CA3855E7FA5}"/>
              </a:ext>
            </a:extLst>
          </xdr:cNvPr>
          <xdr:cNvCxnSpPr>
            <a:stCxn id="44" idx="0"/>
          </xdr:cNvCxnSpPr>
        </xdr:nvCxnSpPr>
        <xdr:spPr>
          <a:xfrm rot="5400000" flipH="1" flipV="1">
            <a:off x="2289540" y="2500969"/>
            <a:ext cx="308650" cy="874568"/>
          </a:xfrm>
          <a:prstGeom prst="bentConnector2">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42" name="グループ化 41">
            <a:extLst>
              <a:ext uri="{FF2B5EF4-FFF2-40B4-BE49-F238E27FC236}">
                <a16:creationId xmlns:a16="http://schemas.microsoft.com/office/drawing/2014/main" id="{A0F08C70-CA50-48A0-855E-4D69E4FC8DAD}"/>
              </a:ext>
            </a:extLst>
          </xdr:cNvPr>
          <xdr:cNvGrpSpPr/>
        </xdr:nvGrpSpPr>
        <xdr:grpSpPr>
          <a:xfrm>
            <a:off x="95747" y="3084410"/>
            <a:ext cx="2271894" cy="620121"/>
            <a:chOff x="100729" y="3027260"/>
            <a:chExt cx="2497564" cy="625983"/>
          </a:xfrm>
        </xdr:grpSpPr>
        <xdr:sp macro="" textlink="">
          <xdr:nvSpPr>
            <xdr:cNvPr id="43" name="角丸四角形 25">
              <a:extLst>
                <a:ext uri="{FF2B5EF4-FFF2-40B4-BE49-F238E27FC236}">
                  <a16:creationId xmlns:a16="http://schemas.microsoft.com/office/drawing/2014/main" id="{5A18B15B-DA94-0A75-5207-6CAA3BB7186D}"/>
                </a:ext>
              </a:extLst>
            </xdr:cNvPr>
            <xdr:cNvSpPr/>
          </xdr:nvSpPr>
          <xdr:spPr>
            <a:xfrm>
              <a:off x="100729" y="3027260"/>
              <a:ext cx="2497564" cy="625983"/>
            </a:xfrm>
            <a:prstGeom prst="roundRect">
              <a:avLst/>
            </a:prstGeom>
            <a:solidFill>
              <a:srgbClr val="FFFF99"/>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注文</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欄にご記入いただいた冊数は</a:t>
              </a:r>
            </a:p>
            <a:p>
              <a:pPr algn="l"/>
              <a:r>
                <a:rPr kumimoji="1" lang="ja-JP" altLang="en-US" sz="900" b="1">
                  <a:solidFill>
                    <a:srgbClr val="FF0000"/>
                  </a:solidFill>
                  <a:latin typeface="HG丸ｺﾞｼｯｸM-PRO" pitchFamily="50" charset="-128"/>
                  <a:ea typeface="HG丸ｺﾞｼｯｸM-PRO" pitchFamily="50" charset="-128"/>
                </a:rPr>
                <a:t>課金いたします。</a:t>
              </a:r>
              <a:endParaRPr kumimoji="1" lang="en-US" altLang="ja-JP" sz="900" b="1">
                <a:solidFill>
                  <a:srgbClr val="FF0000"/>
                </a:solidFill>
                <a:latin typeface="HG丸ｺﾞｼｯｸM-PRO" pitchFamily="50" charset="-128"/>
                <a:ea typeface="HG丸ｺﾞｼｯｸM-PRO" pitchFamily="50" charset="-128"/>
              </a:endParaRPr>
            </a:p>
          </xdr:txBody>
        </xdr:sp>
        <xdr:sp macro="" textlink="">
          <xdr:nvSpPr>
            <xdr:cNvPr id="44" name="正方形/長方形 43">
              <a:extLst>
                <a:ext uri="{FF2B5EF4-FFF2-40B4-BE49-F238E27FC236}">
                  <a16:creationId xmlns:a16="http://schemas.microsoft.com/office/drawing/2014/main" id="{9DB0A79E-956E-0FF8-9904-B7227FF80793}"/>
                </a:ext>
              </a:extLst>
            </xdr:cNvPr>
            <xdr:cNvSpPr/>
          </xdr:nvSpPr>
          <xdr:spPr>
            <a:xfrm>
              <a:off x="1863267" y="3035576"/>
              <a:ext cx="653053" cy="6154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xdr:col>
      <xdr:colOff>3006</xdr:colOff>
      <xdr:row>22</xdr:row>
      <xdr:rowOff>106017</xdr:rowOff>
    </xdr:from>
    <xdr:to>
      <xdr:col>9</xdr:col>
      <xdr:colOff>18521</xdr:colOff>
      <xdr:row>37</xdr:row>
      <xdr:rowOff>26504</xdr:rowOff>
    </xdr:to>
    <xdr:sp macro="" textlink="">
      <xdr:nvSpPr>
        <xdr:cNvPr id="45" name="正方形/長方形 44">
          <a:extLst>
            <a:ext uri="{FF2B5EF4-FFF2-40B4-BE49-F238E27FC236}">
              <a16:creationId xmlns:a16="http://schemas.microsoft.com/office/drawing/2014/main" id="{C4CF6A2F-B136-49E9-9185-F3CA0AD8D99F}"/>
            </a:ext>
          </a:extLst>
        </xdr:cNvPr>
        <xdr:cNvSpPr/>
      </xdr:nvSpPr>
      <xdr:spPr>
        <a:xfrm>
          <a:off x="2746206" y="3385930"/>
          <a:ext cx="863654" cy="22064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397565</xdr:colOff>
      <xdr:row>27</xdr:row>
      <xdr:rowOff>82020</xdr:rowOff>
    </xdr:from>
    <xdr:to>
      <xdr:col>11</xdr:col>
      <xdr:colOff>147749</xdr:colOff>
      <xdr:row>45</xdr:row>
      <xdr:rowOff>61443</xdr:rowOff>
    </xdr:to>
    <xdr:grpSp>
      <xdr:nvGrpSpPr>
        <xdr:cNvPr id="46" name="グループ化 45">
          <a:extLst>
            <a:ext uri="{FF2B5EF4-FFF2-40B4-BE49-F238E27FC236}">
              <a16:creationId xmlns:a16="http://schemas.microsoft.com/office/drawing/2014/main" id="{E4B69313-E038-45A7-BF62-F37F40B74D87}"/>
            </a:ext>
          </a:extLst>
        </xdr:cNvPr>
        <xdr:cNvGrpSpPr/>
      </xdr:nvGrpSpPr>
      <xdr:grpSpPr>
        <a:xfrm>
          <a:off x="1311965" y="4128240"/>
          <a:ext cx="2782944" cy="2722623"/>
          <a:chOff x="4518223" y="2836556"/>
          <a:chExt cx="3098160" cy="2699916"/>
        </a:xfrm>
      </xdr:grpSpPr>
      <xdr:grpSp>
        <xdr:nvGrpSpPr>
          <xdr:cNvPr id="47" name="グループ化 46">
            <a:extLst>
              <a:ext uri="{FF2B5EF4-FFF2-40B4-BE49-F238E27FC236}">
                <a16:creationId xmlns:a16="http://schemas.microsoft.com/office/drawing/2014/main" id="{0A4C7CDA-70D9-566F-EBD8-C5020BE1FEC0}"/>
              </a:ext>
            </a:extLst>
          </xdr:cNvPr>
          <xdr:cNvGrpSpPr/>
        </xdr:nvGrpSpPr>
        <xdr:grpSpPr>
          <a:xfrm>
            <a:off x="4518223" y="2836556"/>
            <a:ext cx="3098160" cy="2699916"/>
            <a:chOff x="4511654" y="2304470"/>
            <a:chExt cx="3098160" cy="2699916"/>
          </a:xfrm>
        </xdr:grpSpPr>
        <xdr:sp macro="" textlink="">
          <xdr:nvSpPr>
            <xdr:cNvPr id="49" name="角丸四角形 39">
              <a:extLst>
                <a:ext uri="{FF2B5EF4-FFF2-40B4-BE49-F238E27FC236}">
                  <a16:creationId xmlns:a16="http://schemas.microsoft.com/office/drawing/2014/main" id="{003B1DF0-A862-F220-6BD9-E127CE007DB5}"/>
                </a:ext>
              </a:extLst>
            </xdr:cNvPr>
            <xdr:cNvSpPr/>
          </xdr:nvSpPr>
          <xdr:spPr>
            <a:xfrm>
              <a:off x="4511654" y="4250885"/>
              <a:ext cx="3098160" cy="753501"/>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lnSpc>
                  <a:spcPts val="1100"/>
                </a:lnSpc>
              </a:pP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ステップ</a:t>
              </a: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は</a:t>
              </a:r>
              <a:r>
                <a:rPr kumimoji="1" lang="ja-JP" altLang="en-US" sz="900" u="sng" baseline="0">
                  <a:solidFill>
                    <a:sysClr val="windowText" lastClr="000000"/>
                  </a:solidFill>
                  <a:latin typeface="HG丸ｺﾞｼｯｸM-PRO" pitchFamily="50" charset="-128"/>
                  <a:ea typeface="HG丸ｺﾞｼｯｸM-PRO" pitchFamily="50" charset="-128"/>
                </a:rPr>
                <a:t>ワイド版</a:t>
              </a:r>
              <a:r>
                <a:rPr kumimoji="1" lang="ja-JP" altLang="en-US" sz="900" baseline="0">
                  <a:solidFill>
                    <a:sysClr val="windowText" lastClr="000000"/>
                  </a:solidFill>
                  <a:latin typeface="HG丸ｺﾞｼｯｸM-PRO" pitchFamily="50" charset="-128"/>
                  <a:ea typeface="HG丸ｺﾞｼｯｸM-PRO" pitchFamily="50" charset="-128"/>
                </a:rPr>
                <a:t>も含めたシリーズ合計</a:t>
              </a:r>
              <a:r>
                <a:rPr kumimoji="1" lang="ja-JP" altLang="en-US" sz="900" baseline="0">
                  <a:solidFill>
                    <a:sysClr val="windowText" lastClr="000000"/>
                  </a:solidFill>
                  <a:effectLst/>
                  <a:latin typeface="HG丸ｺﾞｼｯｸM-PRO" pitchFamily="50" charset="-128"/>
                  <a:ea typeface="HG丸ｺﾞｼｯｸM-PRO" pitchFamily="50" charset="-128"/>
                  <a:cs typeface="+mn-cs"/>
                </a:rPr>
                <a:t>で</a:t>
              </a:r>
            </a:p>
            <a:p>
              <a:pPr algn="l"/>
              <a:r>
                <a:rPr kumimoji="1" lang="ja-JP" altLang="en-US" sz="900" baseline="0">
                  <a:solidFill>
                    <a:sysClr val="windowText" lastClr="000000"/>
                  </a:solidFill>
                  <a:effectLst/>
                  <a:latin typeface="HG丸ｺﾞｼｯｸM-PRO" pitchFamily="50" charset="-128"/>
                  <a:ea typeface="HG丸ｺﾞｼｯｸM-PRO" pitchFamily="50" charset="-128"/>
                  <a:cs typeface="+mn-cs"/>
                </a:rPr>
                <a:t>指導者用献本を</a:t>
              </a:r>
              <a:r>
                <a:rPr kumimoji="1" lang="ja-JP" altLang="en-US" sz="900" baseline="0">
                  <a:solidFill>
                    <a:sysClr val="windowText" lastClr="000000"/>
                  </a:solidFill>
                  <a:latin typeface="HG丸ｺﾞｼｯｸM-PRO" pitchFamily="50" charset="-128"/>
                  <a:ea typeface="HG丸ｺﾞｼｯｸM-PRO" pitchFamily="50" charset="-128"/>
                </a:rPr>
                <a:t>おつけできます。</a:t>
              </a:r>
              <a:endParaRPr kumimoji="1" lang="en-US" altLang="ja-JP" sz="900" baseline="0">
                <a:solidFill>
                  <a:sysClr val="windowText" lastClr="000000"/>
                </a:solidFill>
                <a:latin typeface="HG丸ｺﾞｼｯｸM-PRO" pitchFamily="50" charset="-128"/>
                <a:ea typeface="HG丸ｺﾞｼｯｸM-PRO" pitchFamily="50" charset="-128"/>
              </a:endParaRPr>
            </a:p>
          </xdr:txBody>
        </xdr:sp>
        <xdr:sp macro="" textlink="">
          <xdr:nvSpPr>
            <xdr:cNvPr id="50" name="正方形/長方形 49">
              <a:extLst>
                <a:ext uri="{FF2B5EF4-FFF2-40B4-BE49-F238E27FC236}">
                  <a16:creationId xmlns:a16="http://schemas.microsoft.com/office/drawing/2014/main" id="{F58E3BF1-FB4A-A92C-DD8A-0C9501A2FF0E}"/>
                </a:ext>
              </a:extLst>
            </xdr:cNvPr>
            <xdr:cNvSpPr/>
          </xdr:nvSpPr>
          <xdr:spPr>
            <a:xfrm>
              <a:off x="6128627" y="2304470"/>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正方形/長方形 50">
              <a:extLst>
                <a:ext uri="{FF2B5EF4-FFF2-40B4-BE49-F238E27FC236}">
                  <a16:creationId xmlns:a16="http://schemas.microsoft.com/office/drawing/2014/main" id="{3CA2EAA1-EC74-7896-8FC5-0872E89EE98E}"/>
                </a:ext>
              </a:extLst>
            </xdr:cNvPr>
            <xdr:cNvSpPr/>
          </xdr:nvSpPr>
          <xdr:spPr>
            <a:xfrm>
              <a:off x="4890849" y="4259701"/>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48" name="カギ線コネクタ 81">
            <a:extLst>
              <a:ext uri="{FF2B5EF4-FFF2-40B4-BE49-F238E27FC236}">
                <a16:creationId xmlns:a16="http://schemas.microsoft.com/office/drawing/2014/main" id="{968166C3-72BA-A475-17D6-AD0DF6C950B0}"/>
              </a:ext>
            </a:extLst>
          </xdr:cNvPr>
          <xdr:cNvCxnSpPr>
            <a:stCxn id="51" idx="0"/>
            <a:endCxn id="50" idx="1"/>
          </xdr:cNvCxnSpPr>
        </xdr:nvCxnSpPr>
        <xdr:spPr>
          <a:xfrm rot="5400000" flipH="1" flipV="1">
            <a:off x="4850388" y="3506980"/>
            <a:ext cx="1653057" cy="916558"/>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59636</xdr:colOff>
      <xdr:row>17</xdr:row>
      <xdr:rowOff>112643</xdr:rowOff>
    </xdr:from>
    <xdr:to>
      <xdr:col>18</xdr:col>
      <xdr:colOff>419166</xdr:colOff>
      <xdr:row>32</xdr:row>
      <xdr:rowOff>149508</xdr:rowOff>
    </xdr:to>
    <xdr:grpSp>
      <xdr:nvGrpSpPr>
        <xdr:cNvPr id="52" name="グループ化 51">
          <a:extLst>
            <a:ext uri="{FF2B5EF4-FFF2-40B4-BE49-F238E27FC236}">
              <a16:creationId xmlns:a16="http://schemas.microsoft.com/office/drawing/2014/main" id="{401D2DE8-8992-4763-9613-D4270AC3D5D0}"/>
            </a:ext>
          </a:extLst>
        </xdr:cNvPr>
        <xdr:cNvGrpSpPr/>
      </xdr:nvGrpSpPr>
      <xdr:grpSpPr>
        <a:xfrm>
          <a:off x="3801056" y="2634863"/>
          <a:ext cx="3529450" cy="2322865"/>
          <a:chOff x="4079513" y="2430767"/>
          <a:chExt cx="3857098" cy="2125198"/>
        </a:xfrm>
      </xdr:grpSpPr>
      <xdr:sp macro="" textlink="">
        <xdr:nvSpPr>
          <xdr:cNvPr id="53" name="角丸四角形 26">
            <a:extLst>
              <a:ext uri="{FF2B5EF4-FFF2-40B4-BE49-F238E27FC236}">
                <a16:creationId xmlns:a16="http://schemas.microsoft.com/office/drawing/2014/main" id="{830B08D9-D2E0-E25A-34F0-FC0BDFBF3AE6}"/>
              </a:ext>
            </a:extLst>
          </xdr:cNvPr>
          <xdr:cNvSpPr/>
        </xdr:nvSpPr>
        <xdr:spPr>
          <a:xfrm>
            <a:off x="4079513" y="3368412"/>
            <a:ext cx="2870453" cy="1187553"/>
          </a:xfrm>
          <a:prstGeom prst="roundRect">
            <a:avLst/>
          </a:prstGeom>
          <a:solidFill>
            <a:srgbClr val="FFFF99"/>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シリーズ合計</a:t>
            </a:r>
            <a:r>
              <a:rPr kumimoji="1" lang="en-US" altLang="ja-JP" sz="900">
                <a:solidFill>
                  <a:sysClr val="windowText" lastClr="000000"/>
                </a:solidFill>
                <a:latin typeface="HG丸ｺﾞｼｯｸM-PRO" pitchFamily="50" charset="-128"/>
                <a:ea typeface="HG丸ｺﾞｼｯｸM-PRO" pitchFamily="50" charset="-128"/>
              </a:rPr>
              <a:t>24</a:t>
            </a:r>
            <a:r>
              <a:rPr kumimoji="1" lang="ja-JP" altLang="en-US" sz="900">
                <a:solidFill>
                  <a:sysClr val="windowText" lastClr="000000"/>
                </a:solidFill>
                <a:latin typeface="HG丸ｺﾞｼｯｸM-PRO" pitchFamily="50" charset="-128"/>
                <a:ea typeface="HG丸ｺﾞｼｯｸM-PRO" pitchFamily="50" charset="-128"/>
              </a:rPr>
              <a:t>冊なので指導者献本は２冊まで</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おつけできます。（</a:t>
            </a:r>
            <a:r>
              <a:rPr kumimoji="1" lang="en-US" altLang="ja-JP" sz="900">
                <a:solidFill>
                  <a:sysClr val="windowText" lastClr="000000"/>
                </a:solidFill>
                <a:latin typeface="HG丸ｺﾞｼｯｸM-PRO" pitchFamily="50" charset="-128"/>
                <a:ea typeface="HG丸ｺﾞｼｯｸM-PRO" pitchFamily="50" charset="-128"/>
              </a:rPr>
              <a:t>10</a:t>
            </a:r>
            <a:r>
              <a:rPr kumimoji="1" lang="ja-JP" altLang="en-US" sz="900">
                <a:solidFill>
                  <a:sysClr val="windowText" lastClr="000000"/>
                </a:solidFill>
                <a:latin typeface="HG丸ｺﾞｼｯｸM-PRO" pitchFamily="50" charset="-128"/>
                <a:ea typeface="HG丸ｺﾞｼｯｸM-PRO" pitchFamily="50" charset="-128"/>
              </a:rPr>
              <a:t>冊につき</a:t>
            </a:r>
            <a:r>
              <a:rPr kumimoji="1" lang="en-US" altLang="ja-JP" sz="900">
                <a:solidFill>
                  <a:sysClr val="windowText" lastClr="000000"/>
                </a:solidFill>
                <a:latin typeface="HG丸ｺﾞｼｯｸM-PRO" pitchFamily="50" charset="-128"/>
                <a:ea typeface="HG丸ｺﾞｼｯｸM-PRO" pitchFamily="50" charset="-128"/>
              </a:rPr>
              <a:t>1</a:t>
            </a:r>
            <a:r>
              <a:rPr kumimoji="1" lang="ja-JP" altLang="en-US" sz="900">
                <a:solidFill>
                  <a:sysClr val="windowText" lastClr="000000"/>
                </a:solidFill>
                <a:latin typeface="HG丸ｺﾞｼｯｸM-PRO" pitchFamily="50" charset="-128"/>
                <a:ea typeface="HG丸ｺﾞｼｯｸM-PRO" pitchFamily="50" charset="-128"/>
              </a:rPr>
              <a:t>冊の献本）</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≪注意≫</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指導者用献本</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欄のご記入がない場合は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指導者用献本を</a:t>
            </a:r>
            <a:r>
              <a:rPr kumimoji="1" lang="ja-JP" altLang="en-US" sz="900" b="1">
                <a:solidFill>
                  <a:srgbClr val="FF0000"/>
                </a:solidFill>
                <a:latin typeface="HG丸ｺﾞｼｯｸM-PRO" pitchFamily="50" charset="-128"/>
                <a:ea typeface="HG丸ｺﾞｼｯｸM-PRO" pitchFamily="50" charset="-128"/>
              </a:rPr>
              <a:t>希望しないもの</a:t>
            </a:r>
            <a:r>
              <a:rPr kumimoji="1" lang="ja-JP" altLang="en-US" sz="900">
                <a:solidFill>
                  <a:sysClr val="windowText" lastClr="000000"/>
                </a:solidFill>
                <a:latin typeface="HG丸ｺﾞｼｯｸM-PRO" pitchFamily="50" charset="-128"/>
                <a:ea typeface="HG丸ｺﾞｼｯｸM-PRO" pitchFamily="50" charset="-128"/>
              </a:rPr>
              <a:t>とさせて</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いただきます。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54" name="正方形/長方形 53">
            <a:extLst>
              <a:ext uri="{FF2B5EF4-FFF2-40B4-BE49-F238E27FC236}">
                <a16:creationId xmlns:a16="http://schemas.microsoft.com/office/drawing/2014/main" id="{A5AC7BA1-27C9-CC00-E746-06F0E0024593}"/>
              </a:ext>
            </a:extLst>
          </xdr:cNvPr>
          <xdr:cNvSpPr/>
        </xdr:nvSpPr>
        <xdr:spPr>
          <a:xfrm>
            <a:off x="7040557" y="2430767"/>
            <a:ext cx="896054" cy="1879116"/>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正方形/長方形 54">
            <a:extLst>
              <a:ext uri="{FF2B5EF4-FFF2-40B4-BE49-F238E27FC236}">
                <a16:creationId xmlns:a16="http://schemas.microsoft.com/office/drawing/2014/main" id="{8206BEE5-0358-CC7A-0792-7B6B112D449C}"/>
              </a:ext>
            </a:extLst>
          </xdr:cNvPr>
          <xdr:cNvSpPr/>
        </xdr:nvSpPr>
        <xdr:spPr>
          <a:xfrm>
            <a:off x="7057803" y="2596718"/>
            <a:ext cx="658610"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6" name="カギ線コネクタ 84">
            <a:extLst>
              <a:ext uri="{FF2B5EF4-FFF2-40B4-BE49-F238E27FC236}">
                <a16:creationId xmlns:a16="http://schemas.microsoft.com/office/drawing/2014/main" id="{B34F59F2-FEA3-5AA0-FCC7-E7BE82BDDD06}"/>
              </a:ext>
            </a:extLst>
          </xdr:cNvPr>
          <xdr:cNvCxnSpPr>
            <a:stCxn id="53" idx="0"/>
            <a:endCxn id="55" idx="1"/>
          </xdr:cNvCxnSpPr>
        </xdr:nvCxnSpPr>
        <xdr:spPr>
          <a:xfrm rot="5400000" flipH="1" flipV="1">
            <a:off x="6051511" y="2362121"/>
            <a:ext cx="469521" cy="1543063"/>
          </a:xfrm>
          <a:prstGeom prst="bentConnector2">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112644</xdr:colOff>
      <xdr:row>51</xdr:row>
      <xdr:rowOff>148756</xdr:rowOff>
    </xdr:from>
    <xdr:to>
      <xdr:col>28</xdr:col>
      <xdr:colOff>240234</xdr:colOff>
      <xdr:row>59</xdr:row>
      <xdr:rowOff>143007</xdr:rowOff>
    </xdr:to>
    <xdr:grpSp>
      <xdr:nvGrpSpPr>
        <xdr:cNvPr id="57" name="グループ化 56">
          <a:extLst>
            <a:ext uri="{FF2B5EF4-FFF2-40B4-BE49-F238E27FC236}">
              <a16:creationId xmlns:a16="http://schemas.microsoft.com/office/drawing/2014/main" id="{AA971CCD-82B9-42E7-B05D-600C780F3D67}"/>
            </a:ext>
          </a:extLst>
        </xdr:cNvPr>
        <xdr:cNvGrpSpPr/>
      </xdr:nvGrpSpPr>
      <xdr:grpSpPr>
        <a:xfrm>
          <a:off x="9309984" y="7852576"/>
          <a:ext cx="1514430" cy="1213451"/>
          <a:chOff x="9916966" y="7679122"/>
          <a:chExt cx="1669366" cy="1354027"/>
        </a:xfrm>
      </xdr:grpSpPr>
      <xdr:cxnSp macro="">
        <xdr:nvCxnSpPr>
          <xdr:cNvPr id="58" name="直線矢印コネクタ 57">
            <a:extLst>
              <a:ext uri="{FF2B5EF4-FFF2-40B4-BE49-F238E27FC236}">
                <a16:creationId xmlns:a16="http://schemas.microsoft.com/office/drawing/2014/main" id="{1F6322CE-C1CB-1374-D064-163DE7E25147}"/>
              </a:ext>
            </a:extLst>
          </xdr:cNvPr>
          <xdr:cNvCxnSpPr>
            <a:stCxn id="62" idx="0"/>
          </xdr:cNvCxnSpPr>
        </xdr:nvCxnSpPr>
        <xdr:spPr>
          <a:xfrm flipV="1">
            <a:off x="10175328" y="7974724"/>
            <a:ext cx="0" cy="26275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直線矢印コネクタ 58">
            <a:extLst>
              <a:ext uri="{FF2B5EF4-FFF2-40B4-BE49-F238E27FC236}">
                <a16:creationId xmlns:a16="http://schemas.microsoft.com/office/drawing/2014/main" id="{5E387A87-3526-FFC8-3162-8D9C3545E98C}"/>
              </a:ext>
            </a:extLst>
          </xdr:cNvPr>
          <xdr:cNvCxnSpPr>
            <a:stCxn id="61" idx="0"/>
          </xdr:cNvCxnSpPr>
        </xdr:nvCxnSpPr>
        <xdr:spPr>
          <a:xfrm flipH="1" flipV="1">
            <a:off x="10720552" y="7679122"/>
            <a:ext cx="6568" cy="5583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0" name="角丸四角形 36">
            <a:extLst>
              <a:ext uri="{FF2B5EF4-FFF2-40B4-BE49-F238E27FC236}">
                <a16:creationId xmlns:a16="http://schemas.microsoft.com/office/drawing/2014/main" id="{86B33CD7-34D8-875F-F8E9-0C82EE491A76}"/>
              </a:ext>
            </a:extLst>
          </xdr:cNvPr>
          <xdr:cNvSpPr/>
        </xdr:nvSpPr>
        <xdr:spPr>
          <a:xfrm>
            <a:off x="9916966" y="8238086"/>
            <a:ext cx="1669366" cy="795063"/>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合計冊数・合計金額を</a:t>
            </a:r>
          </a:p>
          <a:p>
            <a:pPr algn="l"/>
            <a:r>
              <a:rPr kumimoji="1" lang="ja-JP" altLang="en-US" sz="900">
                <a:solidFill>
                  <a:sysClr val="windowText" lastClr="000000"/>
                </a:solidFill>
                <a:latin typeface="HG丸ｺﾞｼｯｸM-PRO" pitchFamily="50" charset="-128"/>
                <a:ea typeface="HG丸ｺﾞｼｯｸM-PRO" pitchFamily="50" charset="-128"/>
              </a:rPr>
              <a:t>ご確認ください。</a:t>
            </a:r>
          </a:p>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自動計算されます。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61" name="正方形/長方形 60">
            <a:extLst>
              <a:ext uri="{FF2B5EF4-FFF2-40B4-BE49-F238E27FC236}">
                <a16:creationId xmlns:a16="http://schemas.microsoft.com/office/drawing/2014/main" id="{3886C293-F0A5-3302-94AA-5D0FC42A6840}"/>
              </a:ext>
            </a:extLst>
          </xdr:cNvPr>
          <xdr:cNvSpPr/>
        </xdr:nvSpPr>
        <xdr:spPr>
          <a:xfrm>
            <a:off x="10530051"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BDEE62AC-90BB-962D-F890-D23410CD1F80}"/>
              </a:ext>
            </a:extLst>
          </xdr:cNvPr>
          <xdr:cNvSpPr/>
        </xdr:nvSpPr>
        <xdr:spPr>
          <a:xfrm>
            <a:off x="9978259"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8175381" cy="392415"/>
    <xdr:sp macro="" textlink="">
      <xdr:nvSpPr>
        <xdr:cNvPr id="4" name="テキスト ボックス 3">
          <a:extLst>
            <a:ext uri="{FF2B5EF4-FFF2-40B4-BE49-F238E27FC236}">
              <a16:creationId xmlns:a16="http://schemas.microsoft.com/office/drawing/2014/main" id="{209E3FE1-2816-4052-9C2D-BA8CA30E4D1B}"/>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editAs="oneCell">
    <xdr:from>
      <xdr:col>1</xdr:col>
      <xdr:colOff>76200</xdr:colOff>
      <xdr:row>2</xdr:row>
      <xdr:rowOff>72390</xdr:rowOff>
    </xdr:from>
    <xdr:to>
      <xdr:col>1</xdr:col>
      <xdr:colOff>754910</xdr:colOff>
      <xdr:row>4</xdr:row>
      <xdr:rowOff>179223</xdr:rowOff>
    </xdr:to>
    <xdr:pic>
      <xdr:nvPicPr>
        <xdr:cNvPr id="5" name="図 4">
          <a:extLst>
            <a:ext uri="{FF2B5EF4-FFF2-40B4-BE49-F238E27FC236}">
              <a16:creationId xmlns:a16="http://schemas.microsoft.com/office/drawing/2014/main" id="{094B3C09-EDF4-4C76-8FDA-BE43881BF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430530"/>
          <a:ext cx="678710" cy="33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79681</xdr:colOff>
      <xdr:row>3</xdr:row>
      <xdr:rowOff>68580</xdr:rowOff>
    </xdr:from>
    <xdr:to>
      <xdr:col>20</xdr:col>
      <xdr:colOff>133186</xdr:colOff>
      <xdr:row>4</xdr:row>
      <xdr:rowOff>127635</xdr:rowOff>
    </xdr:to>
    <xdr:sp macro="" textlink="">
      <xdr:nvSpPr>
        <xdr:cNvPr id="6" name="角丸四角形 12">
          <a:extLst>
            <a:ext uri="{FF2B5EF4-FFF2-40B4-BE49-F238E27FC236}">
              <a16:creationId xmlns:a16="http://schemas.microsoft.com/office/drawing/2014/main" id="{2070F5CC-28EA-446F-8EE7-086293D008A3}"/>
            </a:ext>
          </a:extLst>
        </xdr:cNvPr>
        <xdr:cNvSpPr/>
      </xdr:nvSpPr>
      <xdr:spPr>
        <a:xfrm>
          <a:off x="6169055" y="446267"/>
          <a:ext cx="1226322" cy="218081"/>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xdr:from>
      <xdr:col>29</xdr:col>
      <xdr:colOff>38100</xdr:colOff>
      <xdr:row>56</xdr:row>
      <xdr:rowOff>45720</xdr:rowOff>
    </xdr:from>
    <xdr:to>
      <xdr:col>29</xdr:col>
      <xdr:colOff>396240</xdr:colOff>
      <xdr:row>58</xdr:row>
      <xdr:rowOff>40005</xdr:rowOff>
    </xdr:to>
    <xdr:sp macro="" textlink="$AS$87">
      <xdr:nvSpPr>
        <xdr:cNvPr id="7" name="角丸四角形 14">
          <a:extLst>
            <a:ext uri="{FF2B5EF4-FFF2-40B4-BE49-F238E27FC236}">
              <a16:creationId xmlns:a16="http://schemas.microsoft.com/office/drawing/2014/main" id="{C6756D6E-D8D1-4946-B4B3-7789DFF5DD8D}"/>
            </a:ext>
          </a:extLst>
        </xdr:cNvPr>
        <xdr:cNvSpPr/>
      </xdr:nvSpPr>
      <xdr:spPr>
        <a:xfrm>
          <a:off x="10995660" y="8587740"/>
          <a:ext cx="358140" cy="29908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a:t>
          </a:fld>
          <a:endParaRPr kumimoji="1" lang="ja-JP" altLang="en-US" sz="1100" b="1"/>
        </a:p>
      </xdr:txBody>
    </xdr:sp>
    <xdr:clientData/>
  </xdr:twoCellAnchor>
  <xdr:twoCellAnchor>
    <xdr:from>
      <xdr:col>20</xdr:col>
      <xdr:colOff>76200</xdr:colOff>
      <xdr:row>0</xdr:row>
      <xdr:rowOff>47625</xdr:rowOff>
    </xdr:from>
    <xdr:to>
      <xdr:col>31</xdr:col>
      <xdr:colOff>85725</xdr:colOff>
      <xdr:row>1</xdr:row>
      <xdr:rowOff>28575</xdr:rowOff>
    </xdr:to>
    <xdr:sp macro="" textlink="">
      <xdr:nvSpPr>
        <xdr:cNvPr id="8" name="角丸四角形 15">
          <a:extLst>
            <a:ext uri="{FF2B5EF4-FFF2-40B4-BE49-F238E27FC236}">
              <a16:creationId xmlns:a16="http://schemas.microsoft.com/office/drawing/2014/main" id="{D38DFE05-31CC-478F-BFE4-5FE7D94C3D6F}"/>
            </a:ext>
          </a:extLst>
        </xdr:cNvPr>
        <xdr:cNvSpPr/>
      </xdr:nvSpPr>
      <xdr:spPr>
        <a:xfrm>
          <a:off x="7360920" y="47625"/>
          <a:ext cx="4109085" cy="25527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108000" tIns="0" bIns="0" rtlCol="0" anchor="ctr"/>
        <a:lstStyle/>
        <a:p>
          <a:pPr algn="ctr">
            <a:lnSpc>
              <a:spcPts val="1300"/>
            </a:lnSpc>
          </a:pPr>
          <a:r>
            <a:rPr kumimoji="1" lang="ja-JP" altLang="en-US" sz="1100" b="1">
              <a:solidFill>
                <a:srgbClr val="FF0000"/>
              </a:solidFill>
            </a:rPr>
            <a:t>献本上限をこえた数を入力されますとセルが赤色になります。</a:t>
          </a:r>
        </a:p>
      </xdr:txBody>
    </xdr:sp>
    <xdr:clientData/>
  </xdr:twoCellAnchor>
  <xdr:twoCellAnchor>
    <xdr:from>
      <xdr:col>7</xdr:col>
      <xdr:colOff>278295</xdr:colOff>
      <xdr:row>53</xdr:row>
      <xdr:rowOff>70981</xdr:rowOff>
    </xdr:from>
    <xdr:to>
      <xdr:col>22</xdr:col>
      <xdr:colOff>112644</xdr:colOff>
      <xdr:row>61</xdr:row>
      <xdr:rowOff>4307</xdr:rowOff>
    </xdr:to>
    <xdr:sp macro="" textlink="">
      <xdr:nvSpPr>
        <xdr:cNvPr id="9" name="正方形/長方形 8">
          <a:extLst>
            <a:ext uri="{FF2B5EF4-FFF2-40B4-BE49-F238E27FC236}">
              <a16:creationId xmlns:a16="http://schemas.microsoft.com/office/drawing/2014/main" id="{09CC52CD-6BCD-4C73-B4C1-082B2CC1194A}"/>
            </a:ext>
          </a:extLst>
        </xdr:cNvPr>
        <xdr:cNvSpPr/>
      </xdr:nvSpPr>
      <xdr:spPr>
        <a:xfrm>
          <a:off x="3445565" y="8075294"/>
          <a:ext cx="4293705"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71201</xdr:colOff>
      <xdr:row>6</xdr:row>
      <xdr:rowOff>171450</xdr:rowOff>
    </xdr:from>
    <xdr:to>
      <xdr:col>20</xdr:col>
      <xdr:colOff>89648</xdr:colOff>
      <xdr:row>18</xdr:row>
      <xdr:rowOff>16566</xdr:rowOff>
    </xdr:to>
    <xdr:sp macro="" textlink="">
      <xdr:nvSpPr>
        <xdr:cNvPr id="18" name="角丸四角形吹き出し 23">
          <a:extLst>
            <a:ext uri="{FF2B5EF4-FFF2-40B4-BE49-F238E27FC236}">
              <a16:creationId xmlns:a16="http://schemas.microsoft.com/office/drawing/2014/main" id="{2E98B6E5-3F25-45A6-A7EC-F530D4A5F858}"/>
            </a:ext>
          </a:extLst>
        </xdr:cNvPr>
        <xdr:cNvSpPr/>
      </xdr:nvSpPr>
      <xdr:spPr>
        <a:xfrm>
          <a:off x="5763341" y="994410"/>
          <a:ext cx="1611027" cy="1772976"/>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264215</xdr:rowOff>
    </xdr:from>
    <xdr:ext cx="1800225" cy="1432229"/>
    <xdr:sp macro="" textlink="">
      <xdr:nvSpPr>
        <xdr:cNvPr id="19" name="テキスト ボックス 18">
          <a:extLst>
            <a:ext uri="{FF2B5EF4-FFF2-40B4-BE49-F238E27FC236}">
              <a16:creationId xmlns:a16="http://schemas.microsoft.com/office/drawing/2014/main" id="{E7ECDCC9-883B-467E-BB7E-51018CEAD246}"/>
            </a:ext>
          </a:extLst>
        </xdr:cNvPr>
        <xdr:cNvSpPr txBox="1"/>
      </xdr:nvSpPr>
      <xdr:spPr>
        <a:xfrm>
          <a:off x="5725241" y="1071935"/>
          <a:ext cx="1800225" cy="1432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oneCellAnchor>
    <xdr:from>
      <xdr:col>24</xdr:col>
      <xdr:colOff>111319</xdr:colOff>
      <xdr:row>59</xdr:row>
      <xdr:rowOff>107105</xdr:rowOff>
    </xdr:from>
    <xdr:ext cx="1988820" cy="270913"/>
    <xdr:sp macro="" textlink="">
      <xdr:nvSpPr>
        <xdr:cNvPr id="20" name="テキスト ボックス 19">
          <a:extLst>
            <a:ext uri="{FF2B5EF4-FFF2-40B4-BE49-F238E27FC236}">
              <a16:creationId xmlns:a16="http://schemas.microsoft.com/office/drawing/2014/main" id="{016C9085-6D75-443B-9ABE-6815E462A82A}"/>
            </a:ext>
          </a:extLst>
        </xdr:cNvPr>
        <xdr:cNvSpPr txBox="1">
          <a:spLocks noChangeAspect="1"/>
        </xdr:cNvSpPr>
      </xdr:nvSpPr>
      <xdr:spPr>
        <a:xfrm>
          <a:off x="8711980" y="9025818"/>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10</xdr:col>
      <xdr:colOff>53340</xdr:colOff>
      <xdr:row>25</xdr:row>
      <xdr:rowOff>137160</xdr:rowOff>
    </xdr:from>
    <xdr:to>
      <xdr:col>12</xdr:col>
      <xdr:colOff>403860</xdr:colOff>
      <xdr:row>28</xdr:row>
      <xdr:rowOff>30480</xdr:rowOff>
    </xdr:to>
    <xdr:sp macro="" textlink="">
      <xdr:nvSpPr>
        <xdr:cNvPr id="24" name="テキスト ボックス 23">
          <a:extLst>
            <a:ext uri="{FF2B5EF4-FFF2-40B4-BE49-F238E27FC236}">
              <a16:creationId xmlns:a16="http://schemas.microsoft.com/office/drawing/2014/main" id="{152C969E-E99C-40FD-80E3-19B9EA4C5322}"/>
            </a:ext>
          </a:extLst>
        </xdr:cNvPr>
        <xdr:cNvSpPr txBox="1"/>
      </xdr:nvSpPr>
      <xdr:spPr>
        <a:xfrm>
          <a:off x="3794760" y="3954780"/>
          <a:ext cx="762000" cy="350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kern="1200">
              <a:latin typeface="+mn-ea"/>
              <a:ea typeface="+mn-ea"/>
            </a:rPr>
            <a:t>2021</a:t>
          </a:r>
          <a:r>
            <a:rPr kumimoji="1" lang="ja-JP" altLang="en-US" sz="800" kern="1200">
              <a:latin typeface="+mn-ea"/>
              <a:ea typeface="+mn-ea"/>
            </a:rPr>
            <a:t>・</a:t>
          </a:r>
          <a:r>
            <a:rPr kumimoji="1" lang="en-US" altLang="ja-JP" sz="800" kern="1200">
              <a:latin typeface="+mn-ea"/>
              <a:ea typeface="+mn-ea"/>
            </a:rPr>
            <a:t>2022</a:t>
          </a:r>
          <a:r>
            <a:rPr kumimoji="1" lang="ja-JP" altLang="en-US" sz="800" kern="1200">
              <a:latin typeface="+mn-ea"/>
              <a:ea typeface="+mn-ea"/>
            </a:rPr>
            <a:t>年度</a:t>
          </a:r>
          <a:endParaRPr kumimoji="1" lang="en-US" altLang="ja-JP" sz="800" kern="1200">
            <a:latin typeface="+mn-ea"/>
            <a:ea typeface="+mn-ea"/>
          </a:endParaRPr>
        </a:p>
        <a:p>
          <a:pPr algn="ctr"/>
          <a:r>
            <a:rPr kumimoji="1" lang="ja-JP" altLang="en-US" sz="800" kern="1200">
              <a:latin typeface="+mn-ea"/>
              <a:ea typeface="+mn-ea"/>
            </a:rPr>
            <a:t>実施分から収録</a:t>
          </a:r>
        </a:p>
      </xdr:txBody>
    </xdr:sp>
    <xdr:clientData/>
  </xdr:twoCellAnchor>
  <xdr:twoCellAnchor>
    <xdr:from>
      <xdr:col>1</xdr:col>
      <xdr:colOff>0</xdr:colOff>
      <xdr:row>53</xdr:row>
      <xdr:rowOff>79514</xdr:rowOff>
    </xdr:from>
    <xdr:to>
      <xdr:col>7</xdr:col>
      <xdr:colOff>208971</xdr:colOff>
      <xdr:row>62</xdr:row>
      <xdr:rowOff>0</xdr:rowOff>
    </xdr:to>
    <xdr:grpSp>
      <xdr:nvGrpSpPr>
        <xdr:cNvPr id="11" name="グループ化 10">
          <a:extLst>
            <a:ext uri="{FF2B5EF4-FFF2-40B4-BE49-F238E27FC236}">
              <a16:creationId xmlns:a16="http://schemas.microsoft.com/office/drawing/2014/main" id="{FADF92CE-E637-3614-0233-DC12D740BEB8}"/>
            </a:ext>
          </a:extLst>
        </xdr:cNvPr>
        <xdr:cNvGrpSpPr/>
      </xdr:nvGrpSpPr>
      <xdr:grpSpPr>
        <a:xfrm>
          <a:off x="60960" y="8088134"/>
          <a:ext cx="3325551" cy="1193026"/>
          <a:chOff x="59635" y="8156713"/>
          <a:chExt cx="3316606" cy="1279270"/>
        </a:xfrm>
      </xdr:grpSpPr>
      <xdr:sp macro="" textlink="">
        <xdr:nvSpPr>
          <xdr:cNvPr id="2" name="正方形/長方形 1">
            <a:extLst>
              <a:ext uri="{FF2B5EF4-FFF2-40B4-BE49-F238E27FC236}">
                <a16:creationId xmlns:a16="http://schemas.microsoft.com/office/drawing/2014/main" id="{27FA1E44-4AF7-4EEC-858C-59FAF7B198C0}"/>
              </a:ext>
            </a:extLst>
          </xdr:cNvPr>
          <xdr:cNvSpPr/>
        </xdr:nvSpPr>
        <xdr:spPr>
          <a:xfrm>
            <a:off x="59635" y="8156713"/>
            <a:ext cx="3316606" cy="123841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 name="正方形/長方形 2">
            <a:extLst>
              <a:ext uri="{FF2B5EF4-FFF2-40B4-BE49-F238E27FC236}">
                <a16:creationId xmlns:a16="http://schemas.microsoft.com/office/drawing/2014/main" id="{855B7C5B-1228-40AE-B078-D656C0EFD0CA}"/>
              </a:ext>
            </a:extLst>
          </xdr:cNvPr>
          <xdr:cNvSpPr/>
        </xdr:nvSpPr>
        <xdr:spPr>
          <a:xfrm>
            <a:off x="125895" y="8156713"/>
            <a:ext cx="2994597" cy="127927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10" name="図 9">
            <a:extLst>
              <a:ext uri="{FF2B5EF4-FFF2-40B4-BE49-F238E27FC236}">
                <a16:creationId xmlns:a16="http://schemas.microsoft.com/office/drawing/2014/main" id="{EDBD4C3F-3201-43DE-B62C-9E6A58E099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5843" y="8706678"/>
            <a:ext cx="453479" cy="5482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311426</xdr:colOff>
      <xdr:row>53</xdr:row>
      <xdr:rowOff>125895</xdr:rowOff>
    </xdr:from>
    <xdr:to>
      <xdr:col>10</xdr:col>
      <xdr:colOff>112644</xdr:colOff>
      <xdr:row>55</xdr:row>
      <xdr:rowOff>13251</xdr:rowOff>
    </xdr:to>
    <xdr:sp macro="" textlink="">
      <xdr:nvSpPr>
        <xdr:cNvPr id="12" name="テキスト ボックス 11">
          <a:extLst>
            <a:ext uri="{FF2B5EF4-FFF2-40B4-BE49-F238E27FC236}">
              <a16:creationId xmlns:a16="http://schemas.microsoft.com/office/drawing/2014/main" id="{45CF4E57-DCE6-40E8-8A8E-D9C2C2E51AB1}"/>
            </a:ext>
          </a:extLst>
        </xdr:cNvPr>
        <xdr:cNvSpPr txBox="1"/>
      </xdr:nvSpPr>
      <xdr:spPr>
        <a:xfrm>
          <a:off x="3478696" y="8130208"/>
          <a:ext cx="364435" cy="192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備考</a:t>
          </a:r>
        </a:p>
      </xdr:txBody>
    </xdr:sp>
    <xdr:clientData/>
  </xdr:twoCellAnchor>
  <xdr:twoCellAnchor>
    <xdr:from>
      <xdr:col>23</xdr:col>
      <xdr:colOff>46688</xdr:colOff>
      <xdr:row>55</xdr:row>
      <xdr:rowOff>105936</xdr:rowOff>
    </xdr:from>
    <xdr:to>
      <xdr:col>27</xdr:col>
      <xdr:colOff>19877</xdr:colOff>
      <xdr:row>59</xdr:row>
      <xdr:rowOff>32901</xdr:rowOff>
    </xdr:to>
    <xdr:grpSp>
      <xdr:nvGrpSpPr>
        <xdr:cNvPr id="13" name="グループ化 12">
          <a:extLst>
            <a:ext uri="{FF2B5EF4-FFF2-40B4-BE49-F238E27FC236}">
              <a16:creationId xmlns:a16="http://schemas.microsoft.com/office/drawing/2014/main" id="{208FBC54-95DE-4785-B14E-1979562786A7}"/>
            </a:ext>
          </a:extLst>
        </xdr:cNvPr>
        <xdr:cNvGrpSpPr/>
      </xdr:nvGrpSpPr>
      <xdr:grpSpPr>
        <a:xfrm>
          <a:off x="7948628" y="8419356"/>
          <a:ext cx="2236329" cy="536565"/>
          <a:chOff x="7960513" y="8374540"/>
          <a:chExt cx="1900119" cy="455364"/>
        </a:xfrm>
      </xdr:grpSpPr>
      <xdr:grpSp>
        <xdr:nvGrpSpPr>
          <xdr:cNvPr id="14" name="グループ化 13">
            <a:extLst>
              <a:ext uri="{FF2B5EF4-FFF2-40B4-BE49-F238E27FC236}">
                <a16:creationId xmlns:a16="http://schemas.microsoft.com/office/drawing/2014/main" id="{C75AD8C4-6E06-F833-1E5E-F729298E8950}"/>
              </a:ext>
            </a:extLst>
          </xdr:cNvPr>
          <xdr:cNvGrpSpPr/>
        </xdr:nvGrpSpPr>
        <xdr:grpSpPr>
          <a:xfrm>
            <a:off x="7960513" y="8374540"/>
            <a:ext cx="1900119" cy="455364"/>
            <a:chOff x="4989915" y="8449490"/>
            <a:chExt cx="2350566" cy="456046"/>
          </a:xfrm>
        </xdr:grpSpPr>
        <xdr:grpSp>
          <xdr:nvGrpSpPr>
            <xdr:cNvPr id="16" name="グループ化 15">
              <a:extLst>
                <a:ext uri="{FF2B5EF4-FFF2-40B4-BE49-F238E27FC236}">
                  <a16:creationId xmlns:a16="http://schemas.microsoft.com/office/drawing/2014/main" id="{BEC2D9AE-9EA7-34A9-AD0C-558C6023DB2F}"/>
                </a:ext>
              </a:extLst>
            </xdr:cNvPr>
            <xdr:cNvGrpSpPr/>
          </xdr:nvGrpSpPr>
          <xdr:grpSpPr>
            <a:xfrm>
              <a:off x="5038281" y="8449490"/>
              <a:ext cx="2302200" cy="456046"/>
              <a:chOff x="5038281" y="8449490"/>
              <a:chExt cx="2302200" cy="456046"/>
            </a:xfrm>
          </xdr:grpSpPr>
          <xdr:sp macro="" textlink="">
            <xdr:nvSpPr>
              <xdr:cNvPr id="21" name="テキスト ボックス 20">
                <a:extLst>
                  <a:ext uri="{FF2B5EF4-FFF2-40B4-BE49-F238E27FC236}">
                    <a16:creationId xmlns:a16="http://schemas.microsoft.com/office/drawing/2014/main" id="{BF168FE5-77F6-DDA2-FF82-54AB2BC4AFEC}"/>
                  </a:ext>
                </a:extLst>
              </xdr:cNvPr>
              <xdr:cNvSpPr txBox="1"/>
            </xdr:nvSpPr>
            <xdr:spPr>
              <a:xfrm>
                <a:off x="5041132" y="8449490"/>
                <a:ext cx="2299349" cy="388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までのご注文 ⇒ 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以降のご注文 ⇒ 翌日出荷</a:t>
                </a:r>
              </a:p>
            </xdr:txBody>
          </xdr:sp>
          <xdr:sp macro="" textlink="">
            <xdr:nvSpPr>
              <xdr:cNvPr id="22" name="テキスト ボックス 21">
                <a:extLst>
                  <a:ext uri="{FF2B5EF4-FFF2-40B4-BE49-F238E27FC236}">
                    <a16:creationId xmlns:a16="http://schemas.microsoft.com/office/drawing/2014/main" id="{67EFB29F-5DAD-A3E0-1537-2B31A323B92A}"/>
                  </a:ext>
                </a:extLst>
              </xdr:cNvPr>
              <xdr:cNvSpPr txBox="1"/>
            </xdr:nvSpPr>
            <xdr:spPr>
              <a:xfrm>
                <a:off x="5038281" y="8696192"/>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17" name="左大かっこ 16">
              <a:extLst>
                <a:ext uri="{FF2B5EF4-FFF2-40B4-BE49-F238E27FC236}">
                  <a16:creationId xmlns:a16="http://schemas.microsoft.com/office/drawing/2014/main" id="{46B70710-64B3-B6FD-51DA-223688441D11}"/>
                </a:ext>
              </a:extLst>
            </xdr:cNvPr>
            <xdr:cNvSpPr/>
          </xdr:nvSpPr>
          <xdr:spPr>
            <a:xfrm>
              <a:off x="4989915" y="8481568"/>
              <a:ext cx="76200" cy="3637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15" name="左大かっこ 14">
            <a:extLst>
              <a:ext uri="{FF2B5EF4-FFF2-40B4-BE49-F238E27FC236}">
                <a16:creationId xmlns:a16="http://schemas.microsoft.com/office/drawing/2014/main" id="{D61DBEC6-D955-F691-3513-162D5DAD0969}"/>
              </a:ext>
            </a:extLst>
          </xdr:cNvPr>
          <xdr:cNvSpPr/>
        </xdr:nvSpPr>
        <xdr:spPr>
          <a:xfrm flipH="1">
            <a:off x="9516414" y="8405145"/>
            <a:ext cx="76200" cy="36598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ook.kanken.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showGridLines="0" zoomScaleNormal="100" workbookViewId="0">
      <selection activeCell="A88" sqref="A88"/>
    </sheetView>
  </sheetViews>
  <sheetFormatPr defaultRowHeight="13.2" x14ac:dyDescent="0.2"/>
  <cols>
    <col min="1" max="1" width="5.33203125" customWidth="1"/>
    <col min="2" max="2" width="4.77734375" customWidth="1"/>
    <col min="3" max="3" width="4.44140625" customWidth="1"/>
  </cols>
  <sheetData>
    <row r="1" spans="1:14" ht="25.8" x14ac:dyDescent="0.2">
      <c r="A1" s="32" t="s">
        <v>86</v>
      </c>
    </row>
    <row r="3" spans="1:14" s="34" customFormat="1" ht="14.4" x14ac:dyDescent="0.2">
      <c r="A3" s="33" t="s">
        <v>87</v>
      </c>
      <c r="B3" s="33"/>
      <c r="C3" s="33"/>
      <c r="D3" s="35"/>
      <c r="E3" s="35"/>
      <c r="F3" s="35"/>
      <c r="G3" s="35"/>
      <c r="H3" s="35"/>
      <c r="I3" s="35"/>
      <c r="J3" s="35"/>
      <c r="K3" s="35"/>
      <c r="L3" s="35"/>
      <c r="M3" s="35"/>
      <c r="N3" s="35"/>
    </row>
    <row r="4" spans="1:14" x14ac:dyDescent="0.2">
      <c r="A4" t="s">
        <v>88</v>
      </c>
    </row>
    <row r="5" spans="1:14" x14ac:dyDescent="0.2">
      <c r="B5" t="s">
        <v>89</v>
      </c>
    </row>
    <row r="6" spans="1:14" s="49" customFormat="1" ht="28.2" x14ac:dyDescent="0.2">
      <c r="B6" s="50" t="s">
        <v>90</v>
      </c>
    </row>
    <row r="7" spans="1:14" x14ac:dyDescent="0.2">
      <c r="B7" s="37" t="s">
        <v>79</v>
      </c>
    </row>
    <row r="8" spans="1:14" x14ac:dyDescent="0.2">
      <c r="B8" s="37" t="s">
        <v>91</v>
      </c>
    </row>
    <row r="9" spans="1:14" x14ac:dyDescent="0.2">
      <c r="B9" s="37" t="s">
        <v>80</v>
      </c>
    </row>
    <row r="10" spans="1:14" ht="14.4" x14ac:dyDescent="0.2">
      <c r="B10" s="38" t="s">
        <v>81</v>
      </c>
    </row>
    <row r="11" spans="1:14" ht="14.4" x14ac:dyDescent="0.2">
      <c r="B11" s="38"/>
    </row>
    <row r="13" spans="1:14" x14ac:dyDescent="0.2">
      <c r="A13" t="s">
        <v>73</v>
      </c>
    </row>
    <row r="14" spans="1:14" x14ac:dyDescent="0.2">
      <c r="B14" t="s">
        <v>92</v>
      </c>
    </row>
    <row r="15" spans="1:14" ht="25.8" x14ac:dyDescent="0.2">
      <c r="B15" t="s">
        <v>229</v>
      </c>
    </row>
    <row r="16" spans="1:14" x14ac:dyDescent="0.2">
      <c r="B16" t="s">
        <v>93</v>
      </c>
    </row>
    <row r="17" spans="1:14" x14ac:dyDescent="0.2">
      <c r="B17" t="s">
        <v>94</v>
      </c>
    </row>
    <row r="18" spans="1:14" ht="6" customHeight="1" x14ac:dyDescent="0.2"/>
    <row r="20" spans="1:14" x14ac:dyDescent="0.2">
      <c r="C20" t="s">
        <v>147</v>
      </c>
    </row>
    <row r="21" spans="1:14" x14ac:dyDescent="0.2">
      <c r="D21" t="s">
        <v>148</v>
      </c>
    </row>
    <row r="22" spans="1:14" x14ac:dyDescent="0.2">
      <c r="D22" t="s">
        <v>149</v>
      </c>
    </row>
    <row r="23" spans="1:14" x14ac:dyDescent="0.2">
      <c r="C23" t="s">
        <v>95</v>
      </c>
    </row>
    <row r="24" spans="1:14" x14ac:dyDescent="0.2">
      <c r="C24" t="s">
        <v>96</v>
      </c>
    </row>
    <row r="25" spans="1:14" ht="6.75" customHeight="1" x14ac:dyDescent="0.2"/>
    <row r="26" spans="1:14" x14ac:dyDescent="0.2">
      <c r="B26" s="29" t="s">
        <v>146</v>
      </c>
    </row>
    <row r="27" spans="1:14" x14ac:dyDescent="0.2">
      <c r="C27" s="30" t="s">
        <v>97</v>
      </c>
      <c r="D27" s="30"/>
      <c r="E27" s="30"/>
    </row>
    <row r="28" spans="1:14" x14ac:dyDescent="0.2">
      <c r="C28" s="30"/>
      <c r="D28" s="30" t="s">
        <v>114</v>
      </c>
      <c r="E28" s="30"/>
    </row>
    <row r="29" spans="1:14" x14ac:dyDescent="0.2">
      <c r="C29" s="30" t="s">
        <v>98</v>
      </c>
      <c r="D29" s="30"/>
      <c r="E29" s="30"/>
    </row>
    <row r="30" spans="1:14" x14ac:dyDescent="0.2">
      <c r="C30" s="30"/>
      <c r="D30" s="30" t="s">
        <v>99</v>
      </c>
      <c r="E30" s="30"/>
    </row>
    <row r="32" spans="1:14" s="34" customFormat="1" ht="14.4" x14ac:dyDescent="0.2">
      <c r="A32" s="33" t="s">
        <v>100</v>
      </c>
      <c r="B32" s="33"/>
      <c r="C32" s="33"/>
      <c r="D32" s="35"/>
      <c r="E32" s="35"/>
      <c r="F32" s="35"/>
      <c r="G32" s="35"/>
      <c r="H32" s="35"/>
      <c r="I32" s="35"/>
      <c r="J32" s="35"/>
      <c r="K32" s="35"/>
      <c r="L32" s="35"/>
      <c r="M32" s="35"/>
      <c r="N32" s="35"/>
    </row>
    <row r="33" spans="1:14" x14ac:dyDescent="0.2">
      <c r="B33" t="s">
        <v>220</v>
      </c>
    </row>
    <row r="34" spans="1:14" x14ac:dyDescent="0.2">
      <c r="B34" s="31" t="s">
        <v>221</v>
      </c>
    </row>
    <row r="35" spans="1:14" x14ac:dyDescent="0.2">
      <c r="B35" s="31" t="s">
        <v>222</v>
      </c>
    </row>
    <row r="36" spans="1:14" x14ac:dyDescent="0.2">
      <c r="B36" t="s">
        <v>224</v>
      </c>
    </row>
    <row r="37" spans="1:14" x14ac:dyDescent="0.2">
      <c r="B37" t="s">
        <v>223</v>
      </c>
    </row>
    <row r="38" spans="1:14" x14ac:dyDescent="0.2">
      <c r="B38" t="s">
        <v>74</v>
      </c>
    </row>
    <row r="39" spans="1:14" x14ac:dyDescent="0.2">
      <c r="B39" t="s">
        <v>101</v>
      </c>
    </row>
    <row r="40" spans="1:14" ht="15" customHeight="1" x14ac:dyDescent="0.2">
      <c r="D40" s="58"/>
    </row>
    <row r="41" spans="1:14" s="34" customFormat="1" ht="14.4" x14ac:dyDescent="0.2">
      <c r="A41" s="33" t="s">
        <v>102</v>
      </c>
      <c r="B41" s="33"/>
      <c r="C41" s="33"/>
      <c r="D41" s="35"/>
      <c r="E41" s="35"/>
      <c r="F41" s="35"/>
      <c r="G41" s="35"/>
      <c r="H41" s="35"/>
      <c r="I41" s="35"/>
      <c r="J41" s="35"/>
      <c r="K41" s="35"/>
      <c r="L41" s="35"/>
      <c r="M41" s="35"/>
      <c r="N41" s="35"/>
    </row>
    <row r="42" spans="1:14" x14ac:dyDescent="0.2">
      <c r="B42" t="s">
        <v>129</v>
      </c>
    </row>
    <row r="43" spans="1:14" x14ac:dyDescent="0.2">
      <c r="C43" t="s">
        <v>115</v>
      </c>
    </row>
    <row r="46" spans="1:14" s="34" customFormat="1" ht="14.4" x14ac:dyDescent="0.2">
      <c r="A46" s="33" t="s">
        <v>103</v>
      </c>
      <c r="B46" s="33"/>
      <c r="C46" s="33"/>
      <c r="D46" s="35"/>
      <c r="E46" s="35"/>
      <c r="F46" s="35"/>
      <c r="G46" s="35"/>
      <c r="H46" s="35"/>
      <c r="I46" s="35"/>
      <c r="J46" s="35"/>
      <c r="K46" s="35"/>
      <c r="L46" s="35"/>
      <c r="M46" s="35"/>
      <c r="N46" s="35"/>
    </row>
    <row r="47" spans="1:14" x14ac:dyDescent="0.2">
      <c r="B47" s="31" t="s">
        <v>104</v>
      </c>
    </row>
    <row r="48" spans="1:14" x14ac:dyDescent="0.2">
      <c r="B48" t="s">
        <v>76</v>
      </c>
    </row>
    <row r="49" spans="1:14" x14ac:dyDescent="0.2">
      <c r="C49" t="s">
        <v>105</v>
      </c>
    </row>
    <row r="50" spans="1:14" x14ac:dyDescent="0.2">
      <c r="B50" t="s">
        <v>77</v>
      </c>
    </row>
    <row r="51" spans="1:14" x14ac:dyDescent="0.2">
      <c r="C51" t="s">
        <v>78</v>
      </c>
    </row>
    <row r="52" spans="1:14" x14ac:dyDescent="0.2">
      <c r="C52" t="s">
        <v>160</v>
      </c>
    </row>
    <row r="53" spans="1:14" ht="5.25" customHeight="1" x14ac:dyDescent="0.2"/>
    <row r="54" spans="1:14" x14ac:dyDescent="0.2">
      <c r="B54" s="52" t="s">
        <v>128</v>
      </c>
    </row>
    <row r="55" spans="1:14" x14ac:dyDescent="0.2">
      <c r="B55" s="52" t="s">
        <v>226</v>
      </c>
    </row>
    <row r="58" spans="1:14" s="34" customFormat="1" ht="14.4" x14ac:dyDescent="0.2">
      <c r="A58" s="33" t="s">
        <v>106</v>
      </c>
      <c r="B58" s="33"/>
      <c r="C58" s="33"/>
      <c r="D58" s="35"/>
      <c r="E58" s="35"/>
      <c r="F58" s="35"/>
      <c r="G58" s="35"/>
      <c r="H58" s="35"/>
      <c r="I58" s="35"/>
      <c r="J58" s="35"/>
      <c r="K58" s="35"/>
      <c r="L58" s="35"/>
      <c r="M58" s="35"/>
      <c r="N58" s="35"/>
    </row>
    <row r="59" spans="1:14" x14ac:dyDescent="0.2">
      <c r="B59" t="s">
        <v>107</v>
      </c>
    </row>
    <row r="60" spans="1:14" x14ac:dyDescent="0.2">
      <c r="B60" t="s">
        <v>108</v>
      </c>
    </row>
    <row r="61" spans="1:14" x14ac:dyDescent="0.2">
      <c r="C61" t="s">
        <v>225</v>
      </c>
    </row>
    <row r="64" spans="1:14" s="34" customFormat="1" ht="14.4" x14ac:dyDescent="0.2">
      <c r="A64" s="33" t="s">
        <v>109</v>
      </c>
      <c r="B64" s="33"/>
      <c r="C64" s="33"/>
      <c r="D64" s="35"/>
      <c r="E64" s="35"/>
      <c r="F64" s="35"/>
      <c r="G64" s="35"/>
      <c r="H64" s="35"/>
      <c r="I64" s="35"/>
      <c r="J64" s="35"/>
      <c r="K64" s="35"/>
      <c r="L64" s="35"/>
      <c r="M64" s="35"/>
      <c r="N64" s="35"/>
    </row>
    <row r="65" spans="2:2" x14ac:dyDescent="0.2">
      <c r="B65" t="s">
        <v>75</v>
      </c>
    </row>
    <row r="66" spans="2:2" x14ac:dyDescent="0.2">
      <c r="B66" t="s">
        <v>110</v>
      </c>
    </row>
  </sheetData>
  <sheetProtection algorithmName="SHA-512" hashValue="TVB6hiuvQnlQPuKntNZdJD1hR9kxYPC6KrJB1w3XJPg47bXRFwuWxCGbehZuZOn+16OzLPmfdHZBlhhquTCYEw==" saltValue="lmm3Iz0dsA8dQkph2a+x4w==" spinCount="100000" sheet="1" objects="1" selectLockedCells="1"/>
  <phoneticPr fontId="28"/>
  <hyperlinks>
    <hyperlink ref="B6" r:id="rId1" xr:uid="{00000000-0004-0000-0000-000000000000}"/>
  </hyperlinks>
  <pageMargins left="0.27559055118110237" right="0" top="0.23622047244094491" bottom="0.35433070866141736" header="0.19685039370078741" footer="0.31496062992125984"/>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4878-0DB8-4C35-B5CD-A4BFC253CF41}">
  <dimension ref="A2:BL103"/>
  <sheetViews>
    <sheetView showGridLines="0" view="pageBreakPreview" zoomScaleNormal="100" zoomScaleSheetLayoutView="100" workbookViewId="0">
      <selection activeCell="AF62" sqref="AF62"/>
    </sheetView>
  </sheetViews>
  <sheetFormatPr defaultColWidth="9" defaultRowHeight="21.75" customHeight="1" x14ac:dyDescent="0.2"/>
  <cols>
    <col min="1" max="1" width="0.88671875" style="1" customWidth="1"/>
    <col min="2" max="2" width="12.44140625" style="1" customWidth="1"/>
    <col min="3" max="3" width="7.5546875" style="1" customWidth="1"/>
    <col min="4" max="4" width="8.44140625" style="1" customWidth="1"/>
    <col min="5" max="5" width="6" style="1" customWidth="1"/>
    <col min="6" max="6" width="4.77734375" style="1" customWidth="1"/>
    <col min="7" max="8" width="6.21875" style="1" customWidth="1"/>
    <col min="9" max="9" width="5.6640625" style="1" hidden="1" customWidth="1"/>
    <col min="10" max="10" width="2" style="42" customWidth="1"/>
    <col min="11" max="12" width="3" style="1" customWidth="1"/>
    <col min="13" max="13" width="7.21875" style="1" customWidth="1"/>
    <col min="14" max="14" width="7.5546875" style="1" customWidth="1"/>
    <col min="15" max="15" width="8.44140625" style="1" customWidth="1"/>
    <col min="16" max="16" width="6" style="1" customWidth="1"/>
    <col min="17" max="17" width="4.77734375" style="1" customWidth="1"/>
    <col min="18" max="19" width="6.21875" style="1" customWidth="1"/>
    <col min="20" max="20" width="4.21875" style="1" hidden="1" customWidth="1"/>
    <col min="21" max="21" width="2.109375" style="13" customWidth="1"/>
    <col min="22" max="23" width="3.21875" style="13" customWidth="1"/>
    <col min="24" max="24" width="11" style="1" customWidth="1"/>
    <col min="25" max="25" width="7.5546875" style="1" customWidth="1"/>
    <col min="26" max="26" width="8.77734375" style="1" customWidth="1"/>
    <col min="27" max="27" width="5.6640625" style="1" customWidth="1"/>
    <col min="28" max="28" width="5.77734375" style="1" customWidth="1"/>
    <col min="29" max="30" width="6.21875" style="1" customWidth="1"/>
    <col min="31" max="31" width="5.6640625" style="1" hidden="1" customWidth="1"/>
    <col min="32" max="32" width="2.109375" style="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25" hidden="1" customWidth="1"/>
    <col min="47" max="47" width="7.21875" style="1" hidden="1" customWidth="1"/>
    <col min="48" max="48" width="5.88671875" style="1" hidden="1" customWidth="1"/>
    <col min="49" max="49" width="9" style="26" hidden="1" customWidth="1"/>
    <col min="50" max="51" width="9" style="1" hidden="1" customWidth="1"/>
    <col min="52" max="52" width="3.21875" style="25" hidden="1" customWidth="1"/>
    <col min="53" max="54" width="6.44140625" style="1" hidden="1" customWidth="1"/>
    <col min="55" max="55" width="9" style="26" hidden="1" customWidth="1"/>
    <col min="56" max="56" width="9" style="1" hidden="1" customWidth="1"/>
    <col min="57" max="57" width="8.77734375" style="1" hidden="1" customWidth="1"/>
    <col min="58" max="58" width="3.44140625" style="25" hidden="1" customWidth="1"/>
    <col min="59" max="59" width="6.44140625" style="1" hidden="1" customWidth="1"/>
    <col min="60" max="60" width="6.6640625" style="1" hidden="1" customWidth="1"/>
    <col min="61" max="61" width="9" style="26" hidden="1" customWidth="1"/>
    <col min="62" max="62" width="9" style="1" hidden="1" customWidth="1"/>
    <col min="63" max="64" width="9" style="1" customWidth="1"/>
    <col min="65" max="16384" width="9" style="1"/>
  </cols>
  <sheetData>
    <row r="2" spans="1:63" ht="6.75" customHeight="1" x14ac:dyDescent="0.2"/>
    <row r="3" spans="1:63" ht="1.8" customHeight="1" x14ac:dyDescent="0.2">
      <c r="W3" s="65"/>
      <c r="Y3" s="258"/>
      <c r="Z3" s="258"/>
      <c r="AA3" s="258"/>
      <c r="AB3" s="258"/>
      <c r="AC3" s="258"/>
      <c r="AD3" s="258"/>
    </row>
    <row r="4" spans="1:63" ht="12.75" customHeight="1" x14ac:dyDescent="0.2">
      <c r="A4" s="204"/>
      <c r="B4" s="204"/>
      <c r="C4" s="546" t="s">
        <v>164</v>
      </c>
      <c r="D4" s="546"/>
      <c r="E4" s="546"/>
      <c r="F4" s="546"/>
      <c r="G4" s="546"/>
      <c r="H4" s="546"/>
      <c r="I4" s="547" t="s">
        <v>228</v>
      </c>
      <c r="J4" s="547"/>
      <c r="K4" s="547"/>
      <c r="L4" s="547"/>
      <c r="M4" s="547"/>
      <c r="N4" s="547"/>
      <c r="O4" s="547"/>
      <c r="P4" s="547"/>
      <c r="Q4" s="313"/>
      <c r="R4" s="313"/>
      <c r="S4" s="314"/>
      <c r="T4" s="314"/>
      <c r="U4" s="314"/>
      <c r="V4" s="314"/>
      <c r="W4" s="315"/>
      <c r="X4" s="316"/>
      <c r="Y4" s="316"/>
      <c r="Z4" s="316"/>
      <c r="AA4" s="316"/>
      <c r="AB4" s="316"/>
      <c r="AC4" s="316"/>
      <c r="AD4" s="316"/>
      <c r="AE4" s="317"/>
      <c r="AF4" s="204"/>
      <c r="AG4" s="204"/>
      <c r="AH4" s="204"/>
      <c r="AI4" s="204"/>
      <c r="AJ4" s="204"/>
      <c r="AK4" s="204"/>
      <c r="AL4" s="204"/>
      <c r="AM4" s="204"/>
      <c r="AN4" s="204"/>
      <c r="AO4" s="204"/>
      <c r="AP4" s="204"/>
      <c r="AQ4" s="204"/>
      <c r="AR4" s="204"/>
      <c r="AS4" s="318"/>
      <c r="AT4" s="204"/>
      <c r="AU4" s="204"/>
      <c r="AV4" s="319"/>
      <c r="AW4" s="204"/>
      <c r="AX4" s="204"/>
      <c r="AY4" s="318"/>
      <c r="AZ4" s="204"/>
      <c r="BA4" s="204"/>
      <c r="BB4" s="319"/>
      <c r="BC4" s="204"/>
      <c r="BD4" s="204"/>
      <c r="BE4" s="318"/>
      <c r="BF4" s="204"/>
      <c r="BG4" s="204"/>
      <c r="BH4" s="319"/>
      <c r="BI4" s="204"/>
      <c r="BJ4" s="204"/>
      <c r="BK4" s="204"/>
    </row>
    <row r="5" spans="1:63" ht="15" customHeight="1" x14ac:dyDescent="0.2">
      <c r="A5" s="204"/>
      <c r="B5" s="320"/>
      <c r="C5" s="546"/>
      <c r="D5" s="546"/>
      <c r="E5" s="546"/>
      <c r="F5" s="546"/>
      <c r="G5" s="546"/>
      <c r="H5" s="546"/>
      <c r="I5" s="547"/>
      <c r="J5" s="547"/>
      <c r="K5" s="547"/>
      <c r="L5" s="547"/>
      <c r="M5" s="547"/>
      <c r="N5" s="547"/>
      <c r="O5" s="547"/>
      <c r="P5" s="547"/>
      <c r="Q5" s="313"/>
      <c r="R5" s="313"/>
      <c r="S5" s="314"/>
      <c r="T5" s="204"/>
      <c r="U5" s="314"/>
      <c r="V5" s="314"/>
      <c r="W5" s="314"/>
      <c r="X5" s="316"/>
      <c r="Y5" s="316"/>
      <c r="Z5" s="316"/>
      <c r="AA5" s="316"/>
      <c r="AB5" s="316"/>
      <c r="AC5" s="316"/>
      <c r="AD5" s="316" t="s">
        <v>230</v>
      </c>
      <c r="AE5" s="321"/>
      <c r="AF5" s="204"/>
      <c r="AG5" s="204"/>
      <c r="AH5" s="204"/>
      <c r="AI5" s="204"/>
      <c r="AJ5" s="204"/>
      <c r="AK5" s="204"/>
      <c r="AL5" s="204"/>
      <c r="AM5" s="204"/>
      <c r="AN5" s="204"/>
      <c r="AO5" s="204"/>
      <c r="AP5" s="204"/>
      <c r="AQ5" s="204"/>
      <c r="AR5" s="204"/>
      <c r="AS5" s="318"/>
      <c r="AT5" s="204"/>
      <c r="AU5" s="204"/>
      <c r="AV5" s="319"/>
      <c r="AW5" s="204"/>
      <c r="AX5" s="204"/>
      <c r="AY5" s="318"/>
      <c r="AZ5" s="204"/>
      <c r="BA5" s="204"/>
      <c r="BB5" s="319"/>
      <c r="BC5" s="204"/>
      <c r="BD5" s="204"/>
      <c r="BE5" s="318"/>
      <c r="BF5" s="204"/>
      <c r="BG5" s="204"/>
      <c r="BH5" s="319"/>
      <c r="BI5" s="204"/>
      <c r="BJ5" s="204"/>
      <c r="BK5" s="204"/>
    </row>
    <row r="6" spans="1:63" ht="1.5" customHeight="1" x14ac:dyDescent="0.2">
      <c r="A6" s="204"/>
      <c r="B6" s="322"/>
      <c r="C6" s="322"/>
      <c r="D6" s="322"/>
      <c r="E6" s="322"/>
      <c r="F6" s="322"/>
      <c r="G6" s="322"/>
      <c r="H6" s="322"/>
      <c r="I6" s="322"/>
      <c r="J6" s="323"/>
      <c r="K6" s="322"/>
      <c r="L6" s="322"/>
      <c r="M6" s="322"/>
      <c r="N6" s="322"/>
      <c r="O6" s="322"/>
      <c r="P6" s="322"/>
      <c r="Q6" s="322"/>
      <c r="R6" s="322"/>
      <c r="S6" s="322"/>
      <c r="T6" s="322"/>
      <c r="U6" s="324"/>
      <c r="V6" s="324"/>
      <c r="W6" s="324"/>
      <c r="X6" s="322"/>
      <c r="Y6" s="322"/>
      <c r="Z6" s="322"/>
      <c r="AA6" s="322"/>
      <c r="AB6" s="322"/>
      <c r="AC6" s="322"/>
      <c r="AD6" s="325"/>
      <c r="AE6" s="325"/>
      <c r="AF6" s="204"/>
      <c r="AG6" s="204"/>
      <c r="AH6" s="204"/>
      <c r="AI6" s="204"/>
      <c r="AJ6" s="204"/>
      <c r="AK6" s="204"/>
      <c r="AL6" s="204"/>
      <c r="AM6" s="204"/>
      <c r="AN6" s="204"/>
      <c r="AO6" s="204"/>
      <c r="AP6" s="204"/>
      <c r="AQ6" s="204"/>
      <c r="AR6" s="204"/>
      <c r="AS6" s="204"/>
      <c r="AT6" s="318"/>
      <c r="AU6" s="204"/>
      <c r="AV6" s="204"/>
      <c r="AW6" s="319"/>
      <c r="AX6" s="204"/>
      <c r="AY6" s="204"/>
      <c r="AZ6" s="318"/>
      <c r="BA6" s="204"/>
      <c r="BB6" s="204"/>
      <c r="BC6" s="319"/>
      <c r="BD6" s="204"/>
      <c r="BE6" s="204"/>
      <c r="BF6" s="318"/>
      <c r="BG6" s="204"/>
      <c r="BH6" s="204"/>
      <c r="BI6" s="319"/>
      <c r="BJ6" s="204"/>
      <c r="BK6" s="204"/>
    </row>
    <row r="7" spans="1:63" ht="19.95" customHeight="1" thickBot="1" x14ac:dyDescent="0.25">
      <c r="A7" s="204"/>
      <c r="B7" s="204"/>
      <c r="C7" s="204"/>
      <c r="D7" s="204"/>
      <c r="E7" s="204"/>
      <c r="F7" s="204"/>
      <c r="G7" s="204"/>
      <c r="H7" s="204"/>
      <c r="I7" s="204"/>
      <c r="J7" s="310"/>
      <c r="K7" s="204"/>
      <c r="L7" s="204"/>
      <c r="M7" s="204"/>
      <c r="N7" s="204"/>
      <c r="O7" s="204"/>
      <c r="P7" s="204"/>
      <c r="Q7" s="204"/>
      <c r="R7" s="204"/>
      <c r="S7" s="204"/>
      <c r="T7" s="204"/>
      <c r="U7" s="326"/>
      <c r="V7" s="326"/>
      <c r="W7" s="326"/>
      <c r="X7" s="204"/>
      <c r="Y7" s="204"/>
      <c r="Z7" s="327" t="s">
        <v>212</v>
      </c>
      <c r="AA7" s="548"/>
      <c r="AB7" s="548"/>
      <c r="AC7" s="548"/>
      <c r="AD7" s="548"/>
      <c r="AE7" s="204"/>
      <c r="AF7" s="204"/>
      <c r="AG7" s="204"/>
      <c r="AH7" s="204"/>
      <c r="AI7" s="204"/>
      <c r="AJ7" s="204"/>
      <c r="AK7" s="204"/>
      <c r="AL7" s="204"/>
      <c r="AM7" s="204"/>
      <c r="AN7" s="204"/>
      <c r="AO7" s="204"/>
      <c r="AP7" s="204"/>
      <c r="AQ7" s="204"/>
      <c r="AR7" s="204"/>
      <c r="AS7" s="204"/>
      <c r="AT7" s="318"/>
      <c r="AU7" s="204"/>
      <c r="AV7" s="204"/>
      <c r="AW7" s="319"/>
      <c r="AX7" s="204"/>
      <c r="AY7" s="204"/>
      <c r="AZ7" s="318"/>
      <c r="BA7" s="204"/>
      <c r="BB7" s="204"/>
      <c r="BC7" s="319"/>
      <c r="BD7" s="204"/>
      <c r="BE7" s="204"/>
      <c r="BF7" s="318"/>
      <c r="BG7" s="204"/>
      <c r="BH7" s="204"/>
      <c r="BI7" s="319"/>
      <c r="BJ7" s="204"/>
      <c r="BK7" s="204"/>
    </row>
    <row r="8" spans="1:63" ht="12" customHeight="1" x14ac:dyDescent="0.2">
      <c r="A8" s="204"/>
      <c r="B8" s="549" t="s">
        <v>0</v>
      </c>
      <c r="C8" s="551" t="s">
        <v>130</v>
      </c>
      <c r="D8" s="552"/>
      <c r="E8" s="555" t="s">
        <v>1</v>
      </c>
      <c r="F8" s="557" t="s">
        <v>126</v>
      </c>
      <c r="G8" s="558"/>
      <c r="H8" s="558"/>
      <c r="I8" s="558"/>
      <c r="J8" s="558"/>
      <c r="K8" s="558"/>
      <c r="L8" s="558"/>
      <c r="M8" s="558"/>
      <c r="N8" s="558"/>
      <c r="O8" s="559"/>
      <c r="P8" s="305"/>
      <c r="Q8" s="305"/>
      <c r="R8" s="305"/>
      <c r="S8" s="305"/>
      <c r="T8" s="305"/>
      <c r="U8" s="328"/>
      <c r="V8" s="563" t="s">
        <v>64</v>
      </c>
      <c r="W8" s="564"/>
      <c r="X8" s="565"/>
      <c r="Y8" s="569" t="s">
        <v>15</v>
      </c>
      <c r="Z8" s="570"/>
      <c r="AA8" s="571" t="s">
        <v>17</v>
      </c>
      <c r="AB8" s="570" t="s">
        <v>2</v>
      </c>
      <c r="AC8" s="570" t="s">
        <v>52</v>
      </c>
      <c r="AD8" s="570"/>
      <c r="AE8" s="329"/>
      <c r="AF8" s="204"/>
      <c r="AG8" s="204"/>
      <c r="AH8" s="204"/>
      <c r="AI8" s="204"/>
      <c r="AJ8" s="204"/>
      <c r="AK8" s="204"/>
      <c r="AL8" s="204"/>
      <c r="AM8" s="204"/>
      <c r="AN8" s="204"/>
      <c r="AO8" s="204"/>
      <c r="AP8" s="204"/>
      <c r="AQ8" s="204"/>
      <c r="AR8" s="204"/>
      <c r="AS8" s="204"/>
      <c r="AT8" s="318"/>
      <c r="AU8" s="204"/>
      <c r="AV8" s="204"/>
      <c r="AW8" s="319"/>
      <c r="AX8" s="204"/>
      <c r="AY8" s="204"/>
      <c r="AZ8" s="318"/>
      <c r="BA8" s="204"/>
      <c r="BB8" s="204"/>
      <c r="BC8" s="319"/>
      <c r="BD8" s="572" t="s">
        <v>14</v>
      </c>
      <c r="BE8" s="572" t="s">
        <v>15</v>
      </c>
      <c r="BF8" s="330" t="s">
        <v>173</v>
      </c>
      <c r="BG8" s="574" t="s">
        <v>52</v>
      </c>
      <c r="BH8" s="569"/>
      <c r="BI8" s="331" t="s">
        <v>165</v>
      </c>
      <c r="BJ8" s="204"/>
      <c r="BK8" s="204"/>
    </row>
    <row r="9" spans="1:63" ht="12" customHeight="1" thickBot="1" x14ac:dyDescent="0.25">
      <c r="A9" s="204"/>
      <c r="B9" s="550"/>
      <c r="C9" s="553"/>
      <c r="D9" s="554"/>
      <c r="E9" s="556"/>
      <c r="F9" s="560"/>
      <c r="G9" s="561"/>
      <c r="H9" s="561"/>
      <c r="I9" s="561"/>
      <c r="J9" s="561"/>
      <c r="K9" s="561"/>
      <c r="L9" s="561"/>
      <c r="M9" s="561"/>
      <c r="N9" s="561"/>
      <c r="O9" s="562"/>
      <c r="P9" s="305"/>
      <c r="Q9" s="204"/>
      <c r="R9" s="305"/>
      <c r="S9" s="305"/>
      <c r="T9" s="305"/>
      <c r="U9" s="328"/>
      <c r="V9" s="566"/>
      <c r="W9" s="567"/>
      <c r="X9" s="568"/>
      <c r="Y9" s="569"/>
      <c r="Z9" s="570"/>
      <c r="AA9" s="570"/>
      <c r="AB9" s="570"/>
      <c r="AC9" s="332" t="s">
        <v>16</v>
      </c>
      <c r="AD9" s="333" t="s">
        <v>151</v>
      </c>
      <c r="AE9" s="334"/>
      <c r="AF9" s="204"/>
      <c r="AG9" s="204"/>
      <c r="AH9" s="204"/>
      <c r="AI9" s="204"/>
      <c r="AJ9" s="204"/>
      <c r="AK9" s="204"/>
      <c r="AL9" s="204"/>
      <c r="AM9" s="204"/>
      <c r="AN9" s="204"/>
      <c r="AO9" s="204"/>
      <c r="AP9" s="204"/>
      <c r="AQ9" s="204"/>
      <c r="AR9" s="204"/>
      <c r="AS9" s="204"/>
      <c r="AT9" s="204"/>
      <c r="AU9" s="204"/>
      <c r="AV9" s="204"/>
      <c r="AW9" s="319"/>
      <c r="AX9" s="204"/>
      <c r="AY9" s="204"/>
      <c r="AZ9" s="318"/>
      <c r="BA9" s="204"/>
      <c r="BB9" s="204"/>
      <c r="BC9" s="319"/>
      <c r="BD9" s="573"/>
      <c r="BE9" s="573"/>
      <c r="BF9" s="335"/>
      <c r="BG9" s="332" t="s">
        <v>72</v>
      </c>
      <c r="BH9" s="336" t="s">
        <v>166</v>
      </c>
      <c r="BI9" s="331" t="s">
        <v>167</v>
      </c>
      <c r="BJ9" s="204"/>
      <c r="BK9" s="204"/>
    </row>
    <row r="10" spans="1:63" ht="12" customHeight="1" thickBot="1" x14ac:dyDescent="0.25">
      <c r="A10" s="204"/>
      <c r="B10" s="550" t="s">
        <v>18</v>
      </c>
      <c r="C10" s="593" t="s">
        <v>143</v>
      </c>
      <c r="D10" s="594"/>
      <c r="E10" s="556" t="s">
        <v>19</v>
      </c>
      <c r="F10" s="575" t="s">
        <v>127</v>
      </c>
      <c r="G10" s="576"/>
      <c r="H10" s="576"/>
      <c r="I10" s="576"/>
      <c r="J10" s="598"/>
      <c r="K10" s="556" t="s">
        <v>20</v>
      </c>
      <c r="L10" s="556"/>
      <c r="M10" s="575" t="s">
        <v>127</v>
      </c>
      <c r="N10" s="576"/>
      <c r="O10" s="577"/>
      <c r="P10" s="305"/>
      <c r="Q10" s="305"/>
      <c r="R10" s="329"/>
      <c r="S10" s="329"/>
      <c r="T10" s="329"/>
      <c r="U10" s="337"/>
      <c r="V10" s="581" t="s">
        <v>132</v>
      </c>
      <c r="W10" s="582"/>
      <c r="X10" s="583"/>
      <c r="Y10" s="338" t="s">
        <v>23</v>
      </c>
      <c r="Z10" s="339" t="s">
        <v>24</v>
      </c>
      <c r="AA10" s="340">
        <v>495</v>
      </c>
      <c r="AB10" s="341">
        <v>7421</v>
      </c>
      <c r="AC10" s="194"/>
      <c r="AD10" s="195"/>
      <c r="AE10" s="267">
        <f t="shared" ref="AE10:AE15" si="0">AA10*AC10</f>
        <v>0</v>
      </c>
      <c r="AF10" s="309">
        <v>2</v>
      </c>
      <c r="AG10" s="342"/>
      <c r="AH10" s="204"/>
      <c r="AI10" s="204"/>
      <c r="AJ10" s="204"/>
      <c r="AK10" s="204"/>
      <c r="AL10" s="204"/>
      <c r="AM10" s="204"/>
      <c r="AN10" s="204"/>
      <c r="AO10" s="204"/>
      <c r="AP10" s="204"/>
      <c r="AQ10" s="204"/>
      <c r="AR10" s="204"/>
      <c r="AS10" s="204"/>
      <c r="AT10" s="204"/>
      <c r="AU10" s="204"/>
      <c r="AV10" s="204"/>
      <c r="AW10" s="319"/>
      <c r="AX10" s="204"/>
      <c r="AY10" s="204"/>
      <c r="AZ10" s="318"/>
      <c r="BA10" s="204"/>
      <c r="BB10" s="204"/>
      <c r="BC10" s="319"/>
      <c r="BD10" s="587" t="s">
        <v>138</v>
      </c>
      <c r="BE10" s="338" t="s">
        <v>23</v>
      </c>
      <c r="BF10" s="343">
        <v>4</v>
      </c>
      <c r="BG10" s="194">
        <f t="shared" ref="BG10:BG15" si="1">AC10+AD10</f>
        <v>0</v>
      </c>
      <c r="BH10" s="195">
        <f t="shared" ref="BH10:BH17" si="2">BF10*BG10</f>
        <v>0</v>
      </c>
      <c r="BI10" s="319" t="str">
        <f>IF((BG10+BH10)&gt;1,"●","")</f>
        <v/>
      </c>
      <c r="BJ10" s="204"/>
      <c r="BK10" s="204"/>
    </row>
    <row r="11" spans="1:63" ht="12" customHeight="1" thickBot="1" x14ac:dyDescent="0.25">
      <c r="A11" s="204"/>
      <c r="B11" s="592"/>
      <c r="C11" s="595"/>
      <c r="D11" s="596"/>
      <c r="E11" s="597"/>
      <c r="F11" s="578"/>
      <c r="G11" s="579"/>
      <c r="H11" s="579"/>
      <c r="I11" s="579"/>
      <c r="J11" s="599"/>
      <c r="K11" s="597"/>
      <c r="L11" s="597"/>
      <c r="M11" s="578"/>
      <c r="N11" s="579"/>
      <c r="O11" s="580"/>
      <c r="P11" s="305"/>
      <c r="Q11" s="305"/>
      <c r="R11" s="305"/>
      <c r="S11" s="305"/>
      <c r="T11" s="305"/>
      <c r="U11" s="344"/>
      <c r="V11" s="581"/>
      <c r="W11" s="582"/>
      <c r="X11" s="583"/>
      <c r="Y11" s="345" t="s">
        <v>25</v>
      </c>
      <c r="Z11" s="346" t="s">
        <v>120</v>
      </c>
      <c r="AA11" s="347">
        <v>495</v>
      </c>
      <c r="AB11" s="348">
        <v>7422</v>
      </c>
      <c r="AC11" s="196"/>
      <c r="AD11" s="197"/>
      <c r="AE11" s="267">
        <f t="shared" si="0"/>
        <v>0</v>
      </c>
      <c r="AF11" s="309" t="s">
        <v>168</v>
      </c>
      <c r="AG11" s="342"/>
      <c r="AH11" s="204"/>
      <c r="AI11" s="204"/>
      <c r="AJ11" s="204"/>
      <c r="AK11" s="204"/>
      <c r="AL11" s="204"/>
      <c r="AM11" s="204"/>
      <c r="AN11" s="204"/>
      <c r="AO11" s="204"/>
      <c r="AP11" s="204"/>
      <c r="AQ11" s="204"/>
      <c r="AR11" s="204"/>
      <c r="AS11" s="204"/>
      <c r="AT11" s="204"/>
      <c r="AU11" s="204"/>
      <c r="AV11" s="204"/>
      <c r="AW11" s="319"/>
      <c r="AX11" s="204"/>
      <c r="AY11" s="204"/>
      <c r="AZ11" s="318"/>
      <c r="BA11" s="204"/>
      <c r="BB11" s="204"/>
      <c r="BC11" s="319"/>
      <c r="BD11" s="588"/>
      <c r="BE11" s="345" t="s">
        <v>25</v>
      </c>
      <c r="BF11" s="349">
        <v>4</v>
      </c>
      <c r="BG11" s="196">
        <f t="shared" si="1"/>
        <v>0</v>
      </c>
      <c r="BH11" s="195">
        <f t="shared" si="2"/>
        <v>0</v>
      </c>
      <c r="BI11" s="319" t="str">
        <f t="shared" ref="BI11:BI15" si="3">IF((BG11+BH11)&gt;1,"●","")</f>
        <v/>
      </c>
      <c r="BJ11" s="204"/>
      <c r="BK11" s="204"/>
    </row>
    <row r="12" spans="1:63" ht="12" customHeight="1" thickBot="1" x14ac:dyDescent="0.25">
      <c r="A12" s="204"/>
      <c r="B12" s="305" t="s">
        <v>48</v>
      </c>
      <c r="C12" s="350"/>
      <c r="D12" s="350"/>
      <c r="E12" s="350"/>
      <c r="F12" s="305"/>
      <c r="G12" s="329"/>
      <c r="H12" s="351"/>
      <c r="I12" s="351"/>
      <c r="J12" s="334"/>
      <c r="K12" s="204"/>
      <c r="L12" s="204"/>
      <c r="M12" s="204"/>
      <c r="N12" s="350"/>
      <c r="O12" s="350"/>
      <c r="P12" s="350"/>
      <c r="Q12" s="305"/>
      <c r="R12" s="305"/>
      <c r="S12" s="305"/>
      <c r="T12" s="305"/>
      <c r="U12" s="326"/>
      <c r="V12" s="581"/>
      <c r="W12" s="582"/>
      <c r="X12" s="583"/>
      <c r="Y12" s="345" t="s">
        <v>27</v>
      </c>
      <c r="Z12" s="346" t="s">
        <v>24</v>
      </c>
      <c r="AA12" s="347">
        <v>495</v>
      </c>
      <c r="AB12" s="348">
        <v>7423</v>
      </c>
      <c r="AC12" s="196"/>
      <c r="AD12" s="197"/>
      <c r="AE12" s="267">
        <f t="shared" si="0"/>
        <v>0</v>
      </c>
      <c r="AF12" s="309">
        <v>3</v>
      </c>
      <c r="AG12" s="342"/>
      <c r="AH12" s="204"/>
      <c r="AI12" s="204"/>
      <c r="AJ12" s="204"/>
      <c r="AK12" s="204"/>
      <c r="AL12" s="204"/>
      <c r="AM12" s="204"/>
      <c r="AN12" s="204"/>
      <c r="AO12" s="204"/>
      <c r="AP12" s="204"/>
      <c r="AQ12" s="204"/>
      <c r="AR12" s="204"/>
      <c r="AS12" s="204"/>
      <c r="AT12" s="204"/>
      <c r="AU12" s="204"/>
      <c r="AV12" s="204"/>
      <c r="AW12" s="319"/>
      <c r="AX12" s="204"/>
      <c r="AY12" s="204"/>
      <c r="AZ12" s="318"/>
      <c r="BA12" s="204"/>
      <c r="BB12" s="204"/>
      <c r="BC12" s="319"/>
      <c r="BD12" s="588"/>
      <c r="BE12" s="345" t="s">
        <v>27</v>
      </c>
      <c r="BF12" s="349">
        <v>4</v>
      </c>
      <c r="BG12" s="196">
        <f t="shared" si="1"/>
        <v>0</v>
      </c>
      <c r="BH12" s="195">
        <f t="shared" si="2"/>
        <v>0</v>
      </c>
      <c r="BI12" s="319" t="str">
        <f t="shared" si="3"/>
        <v/>
      </c>
      <c r="BJ12" s="204"/>
      <c r="BK12" s="204"/>
    </row>
    <row r="13" spans="1:63" ht="12" customHeight="1" thickBot="1" x14ac:dyDescent="0.25">
      <c r="A13" s="204"/>
      <c r="B13" s="590" t="s">
        <v>61</v>
      </c>
      <c r="C13" s="600" t="s">
        <v>169</v>
      </c>
      <c r="D13" s="601"/>
      <c r="E13" s="601"/>
      <c r="F13" s="601"/>
      <c r="G13" s="601"/>
      <c r="H13" s="601"/>
      <c r="I13" s="601"/>
      <c r="J13" s="602"/>
      <c r="K13" s="621" t="s">
        <v>21</v>
      </c>
      <c r="L13" s="622"/>
      <c r="M13" s="623"/>
      <c r="N13" s="575"/>
      <c r="O13" s="598"/>
      <c r="P13" s="204"/>
      <c r="Q13" s="305"/>
      <c r="R13" s="305"/>
      <c r="S13" s="305"/>
      <c r="T13" s="305"/>
      <c r="U13" s="328"/>
      <c r="V13" s="581"/>
      <c r="W13" s="582"/>
      <c r="X13" s="583"/>
      <c r="Y13" s="345" t="s">
        <v>28</v>
      </c>
      <c r="Z13" s="346" t="s">
        <v>24</v>
      </c>
      <c r="AA13" s="347">
        <v>495</v>
      </c>
      <c r="AB13" s="348">
        <v>7424</v>
      </c>
      <c r="AC13" s="196">
        <v>4</v>
      </c>
      <c r="AD13" s="197"/>
      <c r="AE13" s="267">
        <f t="shared" si="0"/>
        <v>1980</v>
      </c>
      <c r="AF13" s="309">
        <v>4</v>
      </c>
      <c r="AG13" s="342"/>
      <c r="AH13" s="352" t="s">
        <v>62</v>
      </c>
      <c r="AI13" s="204"/>
      <c r="AJ13" s="352" t="s">
        <v>170</v>
      </c>
      <c r="AK13" s="204"/>
      <c r="AL13" s="204"/>
      <c r="AM13" s="204"/>
      <c r="AN13" s="204"/>
      <c r="AO13" s="204"/>
      <c r="AP13" s="204"/>
      <c r="AQ13" s="204"/>
      <c r="AR13" s="204"/>
      <c r="AS13" s="204"/>
      <c r="AT13" s="204"/>
      <c r="AU13" s="204"/>
      <c r="AV13" s="204"/>
      <c r="AW13" s="319"/>
      <c r="AX13" s="204"/>
      <c r="AY13" s="204"/>
      <c r="AZ13" s="318"/>
      <c r="BA13" s="204"/>
      <c r="BB13" s="204"/>
      <c r="BC13" s="319"/>
      <c r="BD13" s="588"/>
      <c r="BE13" s="345" t="s">
        <v>28</v>
      </c>
      <c r="BF13" s="349">
        <v>4</v>
      </c>
      <c r="BG13" s="196">
        <f t="shared" si="1"/>
        <v>4</v>
      </c>
      <c r="BH13" s="195">
        <f t="shared" si="2"/>
        <v>16</v>
      </c>
      <c r="BI13" s="319" t="str">
        <f t="shared" si="3"/>
        <v>●</v>
      </c>
      <c r="BJ13" s="204"/>
      <c r="BK13" s="204"/>
    </row>
    <row r="14" spans="1:63" ht="12" customHeight="1" thickBot="1" x14ac:dyDescent="0.25">
      <c r="A14" s="204"/>
      <c r="B14" s="591"/>
      <c r="C14" s="603"/>
      <c r="D14" s="604"/>
      <c r="E14" s="604"/>
      <c r="F14" s="604"/>
      <c r="G14" s="604"/>
      <c r="H14" s="604"/>
      <c r="I14" s="604"/>
      <c r="J14" s="605"/>
      <c r="K14" s="624"/>
      <c r="L14" s="625"/>
      <c r="M14" s="626"/>
      <c r="N14" s="606"/>
      <c r="O14" s="608"/>
      <c r="P14" s="204"/>
      <c r="Q14" s="305"/>
      <c r="R14" s="305"/>
      <c r="S14" s="305"/>
      <c r="T14" s="305"/>
      <c r="U14" s="337"/>
      <c r="V14" s="581"/>
      <c r="W14" s="582"/>
      <c r="X14" s="583"/>
      <c r="Y14" s="345" t="s">
        <v>3</v>
      </c>
      <c r="Z14" s="346" t="s">
        <v>26</v>
      </c>
      <c r="AA14" s="347">
        <v>495</v>
      </c>
      <c r="AB14" s="348">
        <v>7425</v>
      </c>
      <c r="AC14" s="196">
        <v>5</v>
      </c>
      <c r="AD14" s="197"/>
      <c r="AE14" s="267">
        <f t="shared" si="0"/>
        <v>2475</v>
      </c>
      <c r="AF14" s="309">
        <v>5</v>
      </c>
      <c r="AG14" s="342"/>
      <c r="AH14" s="352" t="s">
        <v>171</v>
      </c>
      <c r="AI14" s="204"/>
      <c r="AJ14" s="352" t="s">
        <v>172</v>
      </c>
      <c r="AK14" s="204"/>
      <c r="AL14" s="204"/>
      <c r="AM14" s="204"/>
      <c r="AN14" s="204"/>
      <c r="AO14" s="204"/>
      <c r="AP14" s="204"/>
      <c r="AQ14" s="204"/>
      <c r="AR14" s="204"/>
      <c r="AS14" s="204"/>
      <c r="AT14" s="204"/>
      <c r="AU14" s="204"/>
      <c r="AV14" s="204"/>
      <c r="AW14" s="319"/>
      <c r="AX14" s="204"/>
      <c r="AY14" s="204"/>
      <c r="AZ14" s="318"/>
      <c r="BA14" s="204"/>
      <c r="BB14" s="204"/>
      <c r="BC14" s="319"/>
      <c r="BD14" s="588"/>
      <c r="BE14" s="345" t="s">
        <v>3</v>
      </c>
      <c r="BF14" s="349">
        <v>4</v>
      </c>
      <c r="BG14" s="196">
        <f t="shared" si="1"/>
        <v>5</v>
      </c>
      <c r="BH14" s="195">
        <f t="shared" si="2"/>
        <v>20</v>
      </c>
      <c r="BI14" s="319" t="str">
        <f>IF((BG14+BH14)&gt;1,"●","")</f>
        <v>●</v>
      </c>
      <c r="BJ14" s="204"/>
      <c r="BK14" s="204"/>
    </row>
    <row r="15" spans="1:63" s="2" customFormat="1" ht="12" customHeight="1" thickBot="1" x14ac:dyDescent="0.25">
      <c r="A15" s="353"/>
      <c r="B15" s="590" t="s">
        <v>22</v>
      </c>
      <c r="C15" s="575"/>
      <c r="D15" s="576"/>
      <c r="E15" s="576"/>
      <c r="F15" s="576"/>
      <c r="G15" s="576"/>
      <c r="H15" s="576"/>
      <c r="I15" s="576"/>
      <c r="J15" s="598"/>
      <c r="K15" s="609" t="s">
        <v>57</v>
      </c>
      <c r="L15" s="610"/>
      <c r="M15" s="611"/>
      <c r="N15" s="575"/>
      <c r="O15" s="598"/>
      <c r="P15" s="353"/>
      <c r="Q15" s="305"/>
      <c r="R15" s="305"/>
      <c r="S15" s="305"/>
      <c r="T15" s="305"/>
      <c r="U15" s="354"/>
      <c r="V15" s="584"/>
      <c r="W15" s="585"/>
      <c r="X15" s="586"/>
      <c r="Y15" s="355" t="s">
        <v>4</v>
      </c>
      <c r="Z15" s="356" t="s">
        <v>26</v>
      </c>
      <c r="AA15" s="357">
        <v>495</v>
      </c>
      <c r="AB15" s="358">
        <v>7426</v>
      </c>
      <c r="AC15" s="198"/>
      <c r="AD15" s="201"/>
      <c r="AE15" s="267">
        <f t="shared" si="0"/>
        <v>0</v>
      </c>
      <c r="AF15" s="309">
        <v>6</v>
      </c>
      <c r="AG15" s="342"/>
      <c r="AH15" s="353"/>
      <c r="AI15" s="353"/>
      <c r="AJ15" s="353"/>
      <c r="AK15" s="353"/>
      <c r="AL15" s="353"/>
      <c r="AM15" s="353"/>
      <c r="AN15" s="353"/>
      <c r="AO15" s="353"/>
      <c r="AP15" s="353"/>
      <c r="AQ15" s="353"/>
      <c r="AR15" s="204"/>
      <c r="AS15" s="204"/>
      <c r="AT15" s="204"/>
      <c r="AU15" s="204"/>
      <c r="AV15" s="204"/>
      <c r="AW15" s="319"/>
      <c r="AX15" s="204"/>
      <c r="AY15" s="204"/>
      <c r="AZ15" s="318"/>
      <c r="BA15" s="204"/>
      <c r="BB15" s="204"/>
      <c r="BC15" s="319"/>
      <c r="BD15" s="589"/>
      <c r="BE15" s="355" t="s">
        <v>4</v>
      </c>
      <c r="BF15" s="359">
        <v>4</v>
      </c>
      <c r="BG15" s="198">
        <f t="shared" si="1"/>
        <v>0</v>
      </c>
      <c r="BH15" s="195">
        <f t="shared" si="2"/>
        <v>0</v>
      </c>
      <c r="BI15" s="319" t="str">
        <f t="shared" si="3"/>
        <v/>
      </c>
      <c r="BJ15" s="353"/>
      <c r="BK15" s="353"/>
    </row>
    <row r="16" spans="1:63" ht="12" customHeight="1" thickBot="1" x14ac:dyDescent="0.25">
      <c r="A16" s="204"/>
      <c r="B16" s="591"/>
      <c r="C16" s="606"/>
      <c r="D16" s="607"/>
      <c r="E16" s="607"/>
      <c r="F16" s="607"/>
      <c r="G16" s="607"/>
      <c r="H16" s="607"/>
      <c r="I16" s="607"/>
      <c r="J16" s="608"/>
      <c r="K16" s="612"/>
      <c r="L16" s="613"/>
      <c r="M16" s="614"/>
      <c r="N16" s="606"/>
      <c r="O16" s="608"/>
      <c r="P16" s="353"/>
      <c r="Q16" s="305"/>
      <c r="R16" s="305"/>
      <c r="S16" s="305"/>
      <c r="T16" s="305"/>
      <c r="U16" s="360"/>
      <c r="V16" s="361" t="s">
        <v>163</v>
      </c>
      <c r="W16" s="354"/>
      <c r="X16" s="362"/>
      <c r="Y16" s="362"/>
      <c r="Z16" s="305"/>
      <c r="AA16" s="363"/>
      <c r="AB16" s="305"/>
      <c r="AC16" s="364"/>
      <c r="AD16" s="365"/>
      <c r="AE16" s="267"/>
      <c r="AF16" s="309"/>
      <c r="AG16" s="342"/>
      <c r="AH16" s="204"/>
      <c r="AI16" s="204"/>
      <c r="AJ16" s="204"/>
      <c r="AK16" s="204"/>
      <c r="AL16" s="204"/>
      <c r="AM16" s="204"/>
      <c r="AN16" s="204"/>
      <c r="AO16" s="204"/>
      <c r="AP16" s="204"/>
      <c r="AQ16" s="204"/>
      <c r="AR16" s="204"/>
      <c r="AS16" s="204"/>
      <c r="AT16" s="204"/>
      <c r="AU16" s="204"/>
      <c r="AV16" s="204"/>
      <c r="AW16" s="319"/>
      <c r="AX16" s="204"/>
      <c r="AY16" s="204"/>
      <c r="AZ16" s="318"/>
      <c r="BA16" s="204"/>
      <c r="BB16" s="204"/>
      <c r="BC16" s="319"/>
      <c r="BD16" s="354"/>
      <c r="BE16" s="362"/>
      <c r="BF16" s="366"/>
      <c r="BG16" s="332" t="s">
        <v>72</v>
      </c>
      <c r="BH16" s="195"/>
      <c r="BI16" s="319"/>
      <c r="BJ16" s="204"/>
      <c r="BK16" s="204"/>
    </row>
    <row r="17" spans="1:63" ht="12" customHeight="1" thickBot="1" x14ac:dyDescent="0.25">
      <c r="A17" s="204"/>
      <c r="B17" s="367"/>
      <c r="C17" s="329"/>
      <c r="D17" s="329"/>
      <c r="E17" s="329"/>
      <c r="F17" s="329"/>
      <c r="G17" s="329"/>
      <c r="H17" s="329"/>
      <c r="I17" s="329"/>
      <c r="J17" s="334"/>
      <c r="K17" s="368"/>
      <c r="L17" s="368"/>
      <c r="M17" s="368"/>
      <c r="N17" s="353"/>
      <c r="O17" s="353"/>
      <c r="P17" s="353"/>
      <c r="Q17" s="305"/>
      <c r="R17" s="305"/>
      <c r="S17" s="305"/>
      <c r="T17" s="305"/>
      <c r="U17" s="360"/>
      <c r="V17" s="615" t="s">
        <v>47</v>
      </c>
      <c r="W17" s="616"/>
      <c r="X17" s="617"/>
      <c r="Y17" s="369" t="s">
        <v>23</v>
      </c>
      <c r="Z17" s="370" t="s">
        <v>26</v>
      </c>
      <c r="AA17" s="340">
        <v>550</v>
      </c>
      <c r="AB17" s="371">
        <v>7427</v>
      </c>
      <c r="AC17" s="194"/>
      <c r="AD17" s="195"/>
      <c r="AE17" s="267">
        <f t="shared" ref="AE17:AE22" si="4">AA17*AC17</f>
        <v>0</v>
      </c>
      <c r="AF17" s="309">
        <v>2</v>
      </c>
      <c r="AG17" s="342"/>
      <c r="AH17" s="204"/>
      <c r="AI17" s="204"/>
      <c r="AJ17" s="204"/>
      <c r="AK17" s="204"/>
      <c r="AL17" s="204"/>
      <c r="AM17" s="204"/>
      <c r="AN17" s="204"/>
      <c r="AO17" s="204"/>
      <c r="AP17" s="204"/>
      <c r="AQ17" s="204"/>
      <c r="AR17" s="204"/>
      <c r="AS17" s="204"/>
      <c r="AT17" s="318"/>
      <c r="AU17" s="204"/>
      <c r="AV17" s="204"/>
      <c r="AW17" s="319"/>
      <c r="AX17" s="204"/>
      <c r="AY17" s="204"/>
      <c r="AZ17" s="318"/>
      <c r="BA17" s="204"/>
      <c r="BB17" s="204"/>
      <c r="BC17" s="319"/>
      <c r="BD17" s="372" t="s">
        <v>47</v>
      </c>
      <c r="BE17" s="369" t="s">
        <v>23</v>
      </c>
      <c r="BF17" s="343">
        <v>10</v>
      </c>
      <c r="BG17" s="194">
        <f t="shared" ref="BG17:BG22" si="5">AC17+AD17</f>
        <v>0</v>
      </c>
      <c r="BH17" s="195">
        <f t="shared" si="2"/>
        <v>0</v>
      </c>
      <c r="BI17" s="319"/>
      <c r="BJ17" s="204"/>
      <c r="BK17" s="204"/>
    </row>
    <row r="18" spans="1:63" ht="12" customHeight="1" thickBot="1" x14ac:dyDescent="0.25">
      <c r="A18" s="204"/>
      <c r="B18" s="572" t="s">
        <v>14</v>
      </c>
      <c r="C18" s="563" t="s">
        <v>15</v>
      </c>
      <c r="D18" s="565"/>
      <c r="E18" s="619" t="s">
        <v>17</v>
      </c>
      <c r="F18" s="572" t="s">
        <v>2</v>
      </c>
      <c r="G18" s="574" t="s">
        <v>52</v>
      </c>
      <c r="H18" s="569"/>
      <c r="I18" s="329"/>
      <c r="J18" s="373"/>
      <c r="K18" s="563" t="s">
        <v>14</v>
      </c>
      <c r="L18" s="564"/>
      <c r="M18" s="565"/>
      <c r="N18" s="563" t="s">
        <v>15</v>
      </c>
      <c r="O18" s="565"/>
      <c r="P18" s="619" t="s">
        <v>17</v>
      </c>
      <c r="Q18" s="572" t="s">
        <v>2</v>
      </c>
      <c r="R18" s="574" t="s">
        <v>52</v>
      </c>
      <c r="S18" s="569"/>
      <c r="T18" s="329"/>
      <c r="U18" s="374"/>
      <c r="V18" s="581"/>
      <c r="W18" s="618"/>
      <c r="X18" s="583"/>
      <c r="Y18" s="375" t="s">
        <v>25</v>
      </c>
      <c r="Z18" s="376" t="s">
        <v>26</v>
      </c>
      <c r="AA18" s="347">
        <v>550</v>
      </c>
      <c r="AB18" s="377">
        <v>7428</v>
      </c>
      <c r="AC18" s="196"/>
      <c r="AD18" s="197"/>
      <c r="AE18" s="267">
        <f t="shared" si="4"/>
        <v>0</v>
      </c>
      <c r="AF18" s="309" t="s">
        <v>168</v>
      </c>
      <c r="AG18" s="342"/>
      <c r="AH18" s="204"/>
      <c r="AI18" s="204"/>
      <c r="AJ18" s="204"/>
      <c r="AK18" s="204"/>
      <c r="AL18" s="204"/>
      <c r="AM18" s="204"/>
      <c r="AN18" s="204"/>
      <c r="AO18" s="204"/>
      <c r="AP18" s="204"/>
      <c r="AQ18" s="204"/>
      <c r="AR18" s="332" t="s">
        <v>14</v>
      </c>
      <c r="AS18" s="332" t="s">
        <v>15</v>
      </c>
      <c r="AT18" s="330" t="s">
        <v>173</v>
      </c>
      <c r="AU18" s="378" t="s">
        <v>52</v>
      </c>
      <c r="AV18" s="378"/>
      <c r="AW18" s="331" t="s">
        <v>165</v>
      </c>
      <c r="AX18" s="332" t="s">
        <v>14</v>
      </c>
      <c r="AY18" s="332" t="s">
        <v>15</v>
      </c>
      <c r="AZ18" s="330" t="s">
        <v>173</v>
      </c>
      <c r="BA18" s="378" t="s">
        <v>52</v>
      </c>
      <c r="BB18" s="378"/>
      <c r="BC18" s="331" t="s">
        <v>165</v>
      </c>
      <c r="BD18" s="379"/>
      <c r="BE18" s="375" t="s">
        <v>25</v>
      </c>
      <c r="BF18" s="349">
        <v>10</v>
      </c>
      <c r="BG18" s="196">
        <f t="shared" si="5"/>
        <v>0</v>
      </c>
      <c r="BH18" s="195">
        <f>BF18*BG18</f>
        <v>0</v>
      </c>
      <c r="BI18" s="319"/>
      <c r="BJ18" s="204"/>
      <c r="BK18" s="204"/>
    </row>
    <row r="19" spans="1:63" ht="12" customHeight="1" thickBot="1" x14ac:dyDescent="0.25">
      <c r="A19" s="204"/>
      <c r="B19" s="573"/>
      <c r="C19" s="566"/>
      <c r="D19" s="568"/>
      <c r="E19" s="620"/>
      <c r="F19" s="573"/>
      <c r="G19" s="332" t="s">
        <v>16</v>
      </c>
      <c r="H19" s="333" t="s">
        <v>150</v>
      </c>
      <c r="I19" s="334"/>
      <c r="J19" s="373"/>
      <c r="K19" s="566"/>
      <c r="L19" s="567"/>
      <c r="M19" s="568"/>
      <c r="N19" s="566"/>
      <c r="O19" s="568"/>
      <c r="P19" s="620"/>
      <c r="Q19" s="573"/>
      <c r="R19" s="332" t="s">
        <v>16</v>
      </c>
      <c r="S19" s="333" t="s">
        <v>151</v>
      </c>
      <c r="T19" s="334"/>
      <c r="U19" s="374"/>
      <c r="V19" s="581"/>
      <c r="W19" s="618"/>
      <c r="X19" s="583"/>
      <c r="Y19" s="375" t="s">
        <v>27</v>
      </c>
      <c r="Z19" s="376" t="s">
        <v>26</v>
      </c>
      <c r="AA19" s="347">
        <v>550</v>
      </c>
      <c r="AB19" s="377">
        <v>7429</v>
      </c>
      <c r="AC19" s="196"/>
      <c r="AD19" s="197"/>
      <c r="AE19" s="267">
        <f t="shared" si="4"/>
        <v>0</v>
      </c>
      <c r="AF19" s="309">
        <v>3</v>
      </c>
      <c r="AG19" s="342"/>
      <c r="AH19" s="204"/>
      <c r="AI19" s="204"/>
      <c r="AJ19" s="204"/>
      <c r="AK19" s="204"/>
      <c r="AL19" s="204"/>
      <c r="AM19" s="204"/>
      <c r="AN19" s="204"/>
      <c r="AO19" s="204"/>
      <c r="AP19" s="204"/>
      <c r="AQ19" s="204"/>
      <c r="AR19" s="380"/>
      <c r="AS19" s="380"/>
      <c r="AT19" s="335"/>
      <c r="AU19" s="332" t="s">
        <v>72</v>
      </c>
      <c r="AV19" s="336" t="s">
        <v>166</v>
      </c>
      <c r="AW19" s="331" t="s">
        <v>167</v>
      </c>
      <c r="AX19" s="380"/>
      <c r="AY19" s="380"/>
      <c r="AZ19" s="335"/>
      <c r="BA19" s="332" t="s">
        <v>72</v>
      </c>
      <c r="BB19" s="336" t="s">
        <v>166</v>
      </c>
      <c r="BC19" s="331" t="s">
        <v>167</v>
      </c>
      <c r="BD19" s="379"/>
      <c r="BE19" s="375" t="s">
        <v>27</v>
      </c>
      <c r="BF19" s="349">
        <v>9</v>
      </c>
      <c r="BG19" s="196">
        <f t="shared" si="5"/>
        <v>0</v>
      </c>
      <c r="BH19" s="195">
        <f>BF19*BG19</f>
        <v>0</v>
      </c>
      <c r="BI19" s="319"/>
      <c r="BJ19" s="204"/>
      <c r="BK19" s="204"/>
    </row>
    <row r="20" spans="1:63" ht="12" customHeight="1" thickBot="1" x14ac:dyDescent="0.25">
      <c r="A20" s="204"/>
      <c r="B20" s="627" t="s">
        <v>43</v>
      </c>
      <c r="C20" s="338" t="s">
        <v>58</v>
      </c>
      <c r="D20" s="338"/>
      <c r="E20" s="381">
        <v>3630</v>
      </c>
      <c r="F20" s="341">
        <v>7305</v>
      </c>
      <c r="G20" s="194">
        <v>1</v>
      </c>
      <c r="H20" s="195"/>
      <c r="I20" s="267">
        <f>E20*G20</f>
        <v>3630</v>
      </c>
      <c r="J20" s="309"/>
      <c r="K20" s="615" t="s">
        <v>208</v>
      </c>
      <c r="L20" s="616"/>
      <c r="M20" s="617"/>
      <c r="N20" s="369" t="s">
        <v>155</v>
      </c>
      <c r="O20" s="382"/>
      <c r="P20" s="381">
        <v>1430</v>
      </c>
      <c r="Q20" s="383">
        <v>7486</v>
      </c>
      <c r="R20" s="194"/>
      <c r="S20" s="195"/>
      <c r="T20" s="267">
        <f>P20*R20</f>
        <v>0</v>
      </c>
      <c r="U20" s="373">
        <v>1</v>
      </c>
      <c r="V20" s="581"/>
      <c r="W20" s="618"/>
      <c r="X20" s="583"/>
      <c r="Y20" s="375" t="s">
        <v>28</v>
      </c>
      <c r="Z20" s="376" t="s">
        <v>26</v>
      </c>
      <c r="AA20" s="347">
        <v>550</v>
      </c>
      <c r="AB20" s="377">
        <v>7430</v>
      </c>
      <c r="AC20" s="196"/>
      <c r="AD20" s="197"/>
      <c r="AE20" s="267">
        <f t="shared" si="4"/>
        <v>0</v>
      </c>
      <c r="AF20" s="309">
        <v>4</v>
      </c>
      <c r="AG20" s="342"/>
      <c r="AH20" s="204" t="s">
        <v>174</v>
      </c>
      <c r="AI20" s="204"/>
      <c r="AJ20" s="204"/>
      <c r="AK20" s="204" t="s">
        <v>175</v>
      </c>
      <c r="AL20" s="204"/>
      <c r="AM20" s="204"/>
      <c r="AN20" s="204" t="s">
        <v>176</v>
      </c>
      <c r="AO20" s="204"/>
      <c r="AP20" s="204"/>
      <c r="AQ20" s="204"/>
      <c r="AR20" s="372" t="s">
        <v>43</v>
      </c>
      <c r="AS20" s="338" t="s">
        <v>71</v>
      </c>
      <c r="AT20" s="384">
        <v>51</v>
      </c>
      <c r="AU20" s="194">
        <f>G20+H20</f>
        <v>1</v>
      </c>
      <c r="AV20" s="195">
        <f>AT20*AU20</f>
        <v>51</v>
      </c>
      <c r="AW20" s="385"/>
      <c r="AX20" s="372" t="s">
        <v>63</v>
      </c>
      <c r="AY20" s="369" t="s">
        <v>155</v>
      </c>
      <c r="AZ20" s="384">
        <v>6</v>
      </c>
      <c r="BA20" s="194">
        <f>R20+S20</f>
        <v>0</v>
      </c>
      <c r="BB20" s="195">
        <f>AZ20*BA20</f>
        <v>0</v>
      </c>
      <c r="BC20" s="385"/>
      <c r="BD20" s="379"/>
      <c r="BE20" s="375" t="s">
        <v>28</v>
      </c>
      <c r="BF20" s="349">
        <v>10</v>
      </c>
      <c r="BG20" s="196">
        <f t="shared" si="5"/>
        <v>0</v>
      </c>
      <c r="BH20" s="195">
        <f>BF20*BG20</f>
        <v>0</v>
      </c>
      <c r="BI20" s="319"/>
      <c r="BJ20" s="204"/>
      <c r="BK20" s="204"/>
    </row>
    <row r="21" spans="1:63" ht="12" customHeight="1" thickBot="1" x14ac:dyDescent="0.25">
      <c r="A21" s="204"/>
      <c r="B21" s="628"/>
      <c r="C21" s="355" t="s">
        <v>42</v>
      </c>
      <c r="D21" s="355"/>
      <c r="E21" s="386">
        <v>3080</v>
      </c>
      <c r="F21" s="358">
        <v>7263</v>
      </c>
      <c r="G21" s="387"/>
      <c r="H21" s="388"/>
      <c r="I21" s="267">
        <f t="shared" ref="I21:I43" si="6">E21*G21</f>
        <v>0</v>
      </c>
      <c r="J21" s="309"/>
      <c r="K21" s="581"/>
      <c r="L21" s="618"/>
      <c r="M21" s="583"/>
      <c r="N21" s="375" t="s">
        <v>154</v>
      </c>
      <c r="O21" s="389"/>
      <c r="P21" s="390">
        <v>1430</v>
      </c>
      <c r="Q21" s="391">
        <v>7487</v>
      </c>
      <c r="R21" s="196"/>
      <c r="S21" s="197"/>
      <c r="T21" s="267">
        <f>P21*R21</f>
        <v>0</v>
      </c>
      <c r="U21" s="309" t="s">
        <v>156</v>
      </c>
      <c r="V21" s="581"/>
      <c r="W21" s="618"/>
      <c r="X21" s="583"/>
      <c r="Y21" s="375" t="s">
        <v>3</v>
      </c>
      <c r="Z21" s="376" t="s">
        <v>26</v>
      </c>
      <c r="AA21" s="347">
        <v>550</v>
      </c>
      <c r="AB21" s="377">
        <v>7431</v>
      </c>
      <c r="AC21" s="196"/>
      <c r="AD21" s="197"/>
      <c r="AE21" s="267">
        <f t="shared" si="4"/>
        <v>0</v>
      </c>
      <c r="AF21" s="309">
        <v>5</v>
      </c>
      <c r="AG21" s="342"/>
      <c r="AH21" s="204">
        <f>SUM(G20:G21)</f>
        <v>1</v>
      </c>
      <c r="AI21" s="204">
        <f>SUM(H20:H21)</f>
        <v>0</v>
      </c>
      <c r="AJ21" s="204" t="str">
        <f>IF(AH21&lt;AI21*10,"■","ＯＫ")</f>
        <v>ＯＫ</v>
      </c>
      <c r="AK21" s="204">
        <f>SUM(R20:R31)</f>
        <v>24</v>
      </c>
      <c r="AL21" s="204">
        <f>SUM(S20:S31)</f>
        <v>2</v>
      </c>
      <c r="AM21" s="204" t="str">
        <f>IF(AK21&lt;AL21*10,"■","ＯＫ")</f>
        <v>ＯＫ</v>
      </c>
      <c r="AN21" s="204">
        <f>SUM(AC10:AC15)</f>
        <v>9</v>
      </c>
      <c r="AO21" s="204">
        <f>SUM(AD10:AD15)</f>
        <v>0</v>
      </c>
      <c r="AP21" s="204" t="str">
        <f>IF(AN21&lt;AO21*10,"■","ＯＫ")</f>
        <v>ＯＫ</v>
      </c>
      <c r="AQ21" s="204"/>
      <c r="AR21" s="392"/>
      <c r="AS21" s="355" t="s">
        <v>70</v>
      </c>
      <c r="AT21" s="393">
        <v>29</v>
      </c>
      <c r="AU21" s="387">
        <f>G21+H21</f>
        <v>0</v>
      </c>
      <c r="AV21" s="195">
        <f>AT21*AU21</f>
        <v>0</v>
      </c>
      <c r="AW21" s="385"/>
      <c r="AX21" s="379"/>
      <c r="AY21" s="375" t="s">
        <v>154</v>
      </c>
      <c r="AZ21" s="394">
        <v>6</v>
      </c>
      <c r="BA21" s="196">
        <f>R21+S21</f>
        <v>0</v>
      </c>
      <c r="BB21" s="195">
        <f>AZ21*BA21</f>
        <v>0</v>
      </c>
      <c r="BC21" s="385"/>
      <c r="BD21" s="379"/>
      <c r="BE21" s="375" t="s">
        <v>3</v>
      </c>
      <c r="BF21" s="349">
        <v>7</v>
      </c>
      <c r="BG21" s="196">
        <f t="shared" si="5"/>
        <v>0</v>
      </c>
      <c r="BH21" s="195">
        <f>BF21*BG21</f>
        <v>0</v>
      </c>
      <c r="BI21" s="319"/>
      <c r="BJ21" s="204"/>
      <c r="BK21" s="204"/>
    </row>
    <row r="22" spans="1:63" ht="12" customHeight="1" thickBot="1" x14ac:dyDescent="0.25">
      <c r="A22" s="204"/>
      <c r="B22" s="627" t="s">
        <v>44</v>
      </c>
      <c r="C22" s="508" t="s">
        <v>55</v>
      </c>
      <c r="D22" s="509"/>
      <c r="E22" s="510">
        <v>3080</v>
      </c>
      <c r="F22" s="396">
        <v>7214</v>
      </c>
      <c r="G22" s="194"/>
      <c r="H22" s="195"/>
      <c r="I22" s="267">
        <f t="shared" si="6"/>
        <v>0</v>
      </c>
      <c r="J22" s="309">
        <v>1</v>
      </c>
      <c r="K22" s="581"/>
      <c r="L22" s="618"/>
      <c r="M22" s="583"/>
      <c r="N22" s="375" t="s">
        <v>37</v>
      </c>
      <c r="O22" s="389"/>
      <c r="P22" s="390">
        <v>1320</v>
      </c>
      <c r="Q22" s="391">
        <v>7488</v>
      </c>
      <c r="R22" s="196"/>
      <c r="S22" s="197">
        <v>1</v>
      </c>
      <c r="T22" s="267">
        <f t="shared" ref="T22:T31" si="7">P22*R22</f>
        <v>0</v>
      </c>
      <c r="U22" s="309">
        <v>2</v>
      </c>
      <c r="V22" s="584"/>
      <c r="W22" s="585"/>
      <c r="X22" s="586"/>
      <c r="Y22" s="397" t="s">
        <v>4</v>
      </c>
      <c r="Z22" s="398" t="s">
        <v>26</v>
      </c>
      <c r="AA22" s="357">
        <v>550</v>
      </c>
      <c r="AB22" s="399">
        <v>7432</v>
      </c>
      <c r="AC22" s="198"/>
      <c r="AD22" s="201"/>
      <c r="AE22" s="267">
        <f t="shared" si="4"/>
        <v>0</v>
      </c>
      <c r="AF22" s="309">
        <v>6</v>
      </c>
      <c r="AG22" s="342"/>
      <c r="AH22" s="204"/>
      <c r="AI22" s="204"/>
      <c r="AJ22" s="204"/>
      <c r="AK22" s="204"/>
      <c r="AL22" s="204"/>
      <c r="AM22" s="204"/>
      <c r="AN22" s="204"/>
      <c r="AO22" s="204"/>
      <c r="AP22" s="204"/>
      <c r="AQ22" s="204"/>
      <c r="AR22" s="362"/>
      <c r="AS22" s="400"/>
      <c r="AT22" s="366"/>
      <c r="AU22" s="332" t="s">
        <v>72</v>
      </c>
      <c r="AV22" s="195"/>
      <c r="AW22" s="385"/>
      <c r="AX22" s="379"/>
      <c r="AY22" s="375" t="s">
        <v>37</v>
      </c>
      <c r="AZ22" s="394">
        <v>8</v>
      </c>
      <c r="BA22" s="196">
        <f>R22+S22</f>
        <v>1</v>
      </c>
      <c r="BB22" s="195">
        <f t="shared" ref="BB22:BB31" si="8">AZ22*BA22</f>
        <v>8</v>
      </c>
      <c r="BC22" s="385"/>
      <c r="BD22" s="392"/>
      <c r="BE22" s="397" t="s">
        <v>4</v>
      </c>
      <c r="BF22" s="359">
        <v>7</v>
      </c>
      <c r="BG22" s="198">
        <f t="shared" si="5"/>
        <v>0</v>
      </c>
      <c r="BH22" s="195">
        <f>BF22*BG22</f>
        <v>0</v>
      </c>
      <c r="BI22" s="319"/>
      <c r="BJ22" s="204"/>
      <c r="BK22" s="204"/>
    </row>
    <row r="23" spans="1:63" ht="12" customHeight="1" thickBot="1" x14ac:dyDescent="0.25">
      <c r="A23" s="204"/>
      <c r="B23" s="628"/>
      <c r="C23" s="511" t="s">
        <v>142</v>
      </c>
      <c r="D23" s="512"/>
      <c r="E23" s="513">
        <v>2200</v>
      </c>
      <c r="F23" s="402">
        <v>7400</v>
      </c>
      <c r="G23" s="198"/>
      <c r="H23" s="201"/>
      <c r="I23" s="267">
        <f t="shared" si="6"/>
        <v>0</v>
      </c>
      <c r="J23" s="309">
        <v>2</v>
      </c>
      <c r="K23" s="581"/>
      <c r="L23" s="618"/>
      <c r="M23" s="583"/>
      <c r="N23" s="375" t="s">
        <v>5</v>
      </c>
      <c r="O23" s="389"/>
      <c r="P23" s="390">
        <v>1210</v>
      </c>
      <c r="Q23" s="391">
        <v>7489</v>
      </c>
      <c r="R23" s="196">
        <v>5</v>
      </c>
      <c r="S23" s="197"/>
      <c r="T23" s="267">
        <f t="shared" si="7"/>
        <v>6050</v>
      </c>
      <c r="U23" s="309" t="s">
        <v>168</v>
      </c>
      <c r="V23" s="361" t="s">
        <v>217</v>
      </c>
      <c r="W23" s="403"/>
      <c r="X23" s="362"/>
      <c r="Y23" s="362"/>
      <c r="Z23" s="400"/>
      <c r="AA23" s="363"/>
      <c r="AB23" s="305"/>
      <c r="AC23" s="364"/>
      <c r="AD23" s="365"/>
      <c r="AE23" s="267"/>
      <c r="AF23" s="309"/>
      <c r="AG23" s="342"/>
      <c r="AH23" s="204"/>
      <c r="AI23" s="204"/>
      <c r="AJ23" s="204"/>
      <c r="AK23" s="204"/>
      <c r="AL23" s="204"/>
      <c r="AM23" s="204"/>
      <c r="AN23" s="204"/>
      <c r="AO23" s="204"/>
      <c r="AP23" s="204"/>
      <c r="AQ23" s="204"/>
      <c r="AR23" s="372" t="s">
        <v>44</v>
      </c>
      <c r="AS23" s="369" t="s">
        <v>55</v>
      </c>
      <c r="AT23" s="384">
        <v>16</v>
      </c>
      <c r="AU23" s="194">
        <f>G22+H22</f>
        <v>0</v>
      </c>
      <c r="AV23" s="195">
        <f>AT23*AU23</f>
        <v>0</v>
      </c>
      <c r="AW23" s="385"/>
      <c r="AX23" s="379"/>
      <c r="AY23" s="375" t="s">
        <v>5</v>
      </c>
      <c r="AZ23" s="394">
        <v>8</v>
      </c>
      <c r="BA23" s="196">
        <f t="shared" ref="BA23:BA30" si="9">R23+S23</f>
        <v>5</v>
      </c>
      <c r="BB23" s="195">
        <f t="shared" si="8"/>
        <v>40</v>
      </c>
      <c r="BC23" s="385"/>
      <c r="BD23" s="403"/>
      <c r="BE23" s="362"/>
      <c r="BF23" s="366"/>
      <c r="BG23" s="332" t="s">
        <v>72</v>
      </c>
      <c r="BH23" s="265"/>
      <c r="BI23" s="385"/>
      <c r="BJ23" s="204"/>
      <c r="BK23" s="204"/>
    </row>
    <row r="24" spans="1:63" ht="12" customHeight="1" thickBot="1" x14ac:dyDescent="0.25">
      <c r="A24" s="204"/>
      <c r="B24" s="627" t="s">
        <v>45</v>
      </c>
      <c r="C24" s="514" t="s">
        <v>23</v>
      </c>
      <c r="D24" s="515" t="s">
        <v>116</v>
      </c>
      <c r="E24" s="510">
        <v>1430</v>
      </c>
      <c r="F24" s="341">
        <v>7401</v>
      </c>
      <c r="G24" s="194">
        <v>2</v>
      </c>
      <c r="H24" s="195"/>
      <c r="I24" s="267">
        <f t="shared" si="6"/>
        <v>2860</v>
      </c>
      <c r="J24" s="309">
        <v>2</v>
      </c>
      <c r="K24" s="581"/>
      <c r="L24" s="618"/>
      <c r="M24" s="583"/>
      <c r="N24" s="375" t="s">
        <v>6</v>
      </c>
      <c r="O24" s="389"/>
      <c r="P24" s="390">
        <v>1210</v>
      </c>
      <c r="Q24" s="391">
        <v>7490</v>
      </c>
      <c r="R24" s="196">
        <v>6</v>
      </c>
      <c r="S24" s="197"/>
      <c r="T24" s="267">
        <f t="shared" si="7"/>
        <v>7260</v>
      </c>
      <c r="U24" s="309">
        <v>3</v>
      </c>
      <c r="V24" s="615" t="s">
        <v>133</v>
      </c>
      <c r="W24" s="616"/>
      <c r="X24" s="617"/>
      <c r="Y24" s="662" t="s">
        <v>121</v>
      </c>
      <c r="Z24" s="663"/>
      <c r="AA24" s="666">
        <v>748</v>
      </c>
      <c r="AB24" s="668">
        <v>7433</v>
      </c>
      <c r="AC24" s="670"/>
      <c r="AD24" s="672"/>
      <c r="AE24" s="405">
        <f>AA24*AC24</f>
        <v>0</v>
      </c>
      <c r="AF24" s="309"/>
      <c r="AG24" s="342"/>
      <c r="AH24" s="204" t="s">
        <v>177</v>
      </c>
      <c r="AI24" s="204"/>
      <c r="AJ24" s="204"/>
      <c r="AK24" s="204" t="s">
        <v>178</v>
      </c>
      <c r="AL24" s="204"/>
      <c r="AM24" s="204"/>
      <c r="AN24" s="204" t="s">
        <v>179</v>
      </c>
      <c r="AO24" s="204"/>
      <c r="AP24" s="204"/>
      <c r="AQ24" s="204"/>
      <c r="AR24" s="392"/>
      <c r="AS24" s="397" t="s">
        <v>53</v>
      </c>
      <c r="AT24" s="393">
        <v>13</v>
      </c>
      <c r="AU24" s="198">
        <f>G23+H23</f>
        <v>0</v>
      </c>
      <c r="AV24" s="195">
        <f>AT24*AU24</f>
        <v>0</v>
      </c>
      <c r="AW24" s="385"/>
      <c r="AX24" s="379"/>
      <c r="AY24" s="375" t="s">
        <v>6</v>
      </c>
      <c r="AZ24" s="394">
        <v>8</v>
      </c>
      <c r="BA24" s="196">
        <f t="shared" si="9"/>
        <v>6</v>
      </c>
      <c r="BB24" s="195">
        <f t="shared" si="8"/>
        <v>48</v>
      </c>
      <c r="BC24" s="385"/>
      <c r="BD24" s="406" t="s">
        <v>139</v>
      </c>
      <c r="BE24" s="407" t="s">
        <v>124</v>
      </c>
      <c r="BF24" s="408">
        <v>12</v>
      </c>
      <c r="BG24" s="263">
        <f>AC24+AD24</f>
        <v>0</v>
      </c>
      <c r="BH24" s="265">
        <f>BF24*BG24</f>
        <v>0</v>
      </c>
      <c r="BI24" s="385" t="str">
        <f>IF((BG24+BH24)&gt;1,"●","")</f>
        <v/>
      </c>
      <c r="BJ24" s="204"/>
      <c r="BK24" s="204"/>
    </row>
    <row r="25" spans="1:63" ht="12" customHeight="1" thickBot="1" x14ac:dyDescent="0.25">
      <c r="A25" s="204"/>
      <c r="B25" s="629"/>
      <c r="C25" s="516" t="s">
        <v>25</v>
      </c>
      <c r="D25" s="517" t="s">
        <v>24</v>
      </c>
      <c r="E25" s="518">
        <v>1430</v>
      </c>
      <c r="F25" s="348">
        <v>7402</v>
      </c>
      <c r="G25" s="196">
        <v>5</v>
      </c>
      <c r="H25" s="197"/>
      <c r="I25" s="267">
        <f t="shared" si="6"/>
        <v>7150</v>
      </c>
      <c r="J25" s="309" t="s">
        <v>168</v>
      </c>
      <c r="K25" s="581"/>
      <c r="L25" s="618"/>
      <c r="M25" s="583"/>
      <c r="N25" s="375" t="s">
        <v>7</v>
      </c>
      <c r="O25" s="389"/>
      <c r="P25" s="390">
        <v>1100</v>
      </c>
      <c r="Q25" s="391">
        <v>7491</v>
      </c>
      <c r="R25" s="196">
        <v>10</v>
      </c>
      <c r="S25" s="197"/>
      <c r="T25" s="267">
        <f t="shared" si="7"/>
        <v>11000</v>
      </c>
      <c r="U25" s="309">
        <v>4</v>
      </c>
      <c r="V25" s="581"/>
      <c r="W25" s="618"/>
      <c r="X25" s="583"/>
      <c r="Y25" s="664"/>
      <c r="Z25" s="665"/>
      <c r="AA25" s="667"/>
      <c r="AB25" s="669"/>
      <c r="AC25" s="671"/>
      <c r="AD25" s="673"/>
      <c r="AE25" s="405"/>
      <c r="AF25" s="309"/>
      <c r="AG25" s="342"/>
      <c r="AH25" s="204">
        <f>SUM(G22:G23)</f>
        <v>0</v>
      </c>
      <c r="AI25" s="204">
        <f>SUM(H22:H23)</f>
        <v>0</v>
      </c>
      <c r="AJ25" s="204" t="str">
        <f>IF(AH25&lt;AI25*10,"■","ＯＫ")</f>
        <v>ＯＫ</v>
      </c>
      <c r="AK25" s="204">
        <f>SUM(G48:G53)</f>
        <v>0</v>
      </c>
      <c r="AL25" s="204">
        <f>SUM(H48:H53)</f>
        <v>0</v>
      </c>
      <c r="AM25" s="204" t="str">
        <f>IF(AK25&lt;AL25*10,"■","ＯＫ")</f>
        <v>ＯＫ</v>
      </c>
      <c r="AN25" s="204">
        <f>SUM(AC17:AC22)</f>
        <v>0</v>
      </c>
      <c r="AO25" s="204">
        <f>SUM(AD17:AD22)</f>
        <v>0</v>
      </c>
      <c r="AP25" s="204" t="str">
        <f>IF(AN25&lt;AO25*10,"■","ＯＫ")</f>
        <v>ＯＫ</v>
      </c>
      <c r="AQ25" s="204"/>
      <c r="AR25" s="362"/>
      <c r="AS25" s="400"/>
      <c r="AT25" s="366"/>
      <c r="AU25" s="332" t="s">
        <v>72</v>
      </c>
      <c r="AV25" s="195"/>
      <c r="AW25" s="385"/>
      <c r="AX25" s="379"/>
      <c r="AY25" s="375" t="s">
        <v>7</v>
      </c>
      <c r="AZ25" s="394">
        <v>8</v>
      </c>
      <c r="BA25" s="196">
        <f t="shared" si="9"/>
        <v>10</v>
      </c>
      <c r="BB25" s="195">
        <f t="shared" si="8"/>
        <v>80</v>
      </c>
      <c r="BC25" s="385"/>
      <c r="BD25" s="409"/>
      <c r="BE25" s="410"/>
      <c r="BF25" s="411"/>
      <c r="BG25" s="264"/>
      <c r="BH25" s="266"/>
      <c r="BI25" s="412"/>
      <c r="BJ25" s="204"/>
      <c r="BK25" s="204"/>
    </row>
    <row r="26" spans="1:63" ht="12" customHeight="1" thickBot="1" x14ac:dyDescent="0.25">
      <c r="A26" s="204"/>
      <c r="B26" s="629"/>
      <c r="C26" s="516" t="s">
        <v>27</v>
      </c>
      <c r="D26" s="517" t="s">
        <v>116</v>
      </c>
      <c r="E26" s="518">
        <v>1430</v>
      </c>
      <c r="F26" s="348">
        <v>7403</v>
      </c>
      <c r="G26" s="196">
        <v>2</v>
      </c>
      <c r="H26" s="197"/>
      <c r="I26" s="267">
        <f t="shared" si="6"/>
        <v>2860</v>
      </c>
      <c r="J26" s="309">
        <v>3</v>
      </c>
      <c r="K26" s="581"/>
      <c r="L26" s="618"/>
      <c r="M26" s="583"/>
      <c r="N26" s="375" t="s">
        <v>8</v>
      </c>
      <c r="O26" s="389"/>
      <c r="P26" s="390">
        <v>990</v>
      </c>
      <c r="Q26" s="391">
        <v>7492</v>
      </c>
      <c r="R26" s="196">
        <v>3</v>
      </c>
      <c r="S26" s="197">
        <v>1</v>
      </c>
      <c r="T26" s="267">
        <f t="shared" si="7"/>
        <v>2970</v>
      </c>
      <c r="U26" s="309">
        <v>5</v>
      </c>
      <c r="V26" s="581"/>
      <c r="W26" s="618"/>
      <c r="X26" s="583"/>
      <c r="Y26" s="674" t="s">
        <v>122</v>
      </c>
      <c r="Z26" s="675"/>
      <c r="AA26" s="678">
        <v>748</v>
      </c>
      <c r="AB26" s="680">
        <v>7434</v>
      </c>
      <c r="AC26" s="682"/>
      <c r="AD26" s="642"/>
      <c r="AE26" s="405">
        <f>AA26*AC26</f>
        <v>0</v>
      </c>
      <c r="AF26" s="309"/>
      <c r="AG26" s="342"/>
      <c r="AH26" s="204"/>
      <c r="AI26" s="204"/>
      <c r="AJ26" s="204"/>
      <c r="AK26" s="204"/>
      <c r="AL26" s="204"/>
      <c r="AM26" s="204"/>
      <c r="AN26" s="204"/>
      <c r="AO26" s="204"/>
      <c r="AP26" s="204"/>
      <c r="AQ26" s="204"/>
      <c r="AR26" s="372" t="s">
        <v>45</v>
      </c>
      <c r="AS26" s="404" t="s">
        <v>23</v>
      </c>
      <c r="AT26" s="384">
        <v>15</v>
      </c>
      <c r="AU26" s="194">
        <f t="shared" ref="AU26:AU39" si="10">G24+H24</f>
        <v>2</v>
      </c>
      <c r="AV26" s="195">
        <f t="shared" ref="AV26:AV37" si="11">AT26*AU26</f>
        <v>30</v>
      </c>
      <c r="AW26" s="385"/>
      <c r="AX26" s="379"/>
      <c r="AY26" s="375" t="s">
        <v>8</v>
      </c>
      <c r="AZ26" s="394">
        <v>8</v>
      </c>
      <c r="BA26" s="196">
        <f t="shared" si="9"/>
        <v>4</v>
      </c>
      <c r="BB26" s="195">
        <f t="shared" si="8"/>
        <v>32</v>
      </c>
      <c r="BC26" s="385"/>
      <c r="BD26" s="409"/>
      <c r="BE26" s="413" t="s">
        <v>125</v>
      </c>
      <c r="BF26" s="414">
        <v>11</v>
      </c>
      <c r="BG26" s="387">
        <f>AC26+AD26</f>
        <v>0</v>
      </c>
      <c r="BH26" s="388">
        <f>BF26*BG26</f>
        <v>0</v>
      </c>
      <c r="BI26" s="385" t="str">
        <f>IF((BG26+BH26)&gt;1,"●","")</f>
        <v/>
      </c>
      <c r="BJ26" s="204"/>
      <c r="BK26" s="204"/>
    </row>
    <row r="27" spans="1:63" ht="12" customHeight="1" thickBot="1" x14ac:dyDescent="0.25">
      <c r="A27" s="204"/>
      <c r="B27" s="629"/>
      <c r="C27" s="516" t="s">
        <v>28</v>
      </c>
      <c r="D27" s="517" t="s">
        <v>116</v>
      </c>
      <c r="E27" s="518">
        <v>1430</v>
      </c>
      <c r="F27" s="348">
        <v>7404</v>
      </c>
      <c r="G27" s="196"/>
      <c r="H27" s="197"/>
      <c r="I27" s="267">
        <f t="shared" si="6"/>
        <v>0</v>
      </c>
      <c r="J27" s="309">
        <v>4</v>
      </c>
      <c r="K27" s="581"/>
      <c r="L27" s="618"/>
      <c r="M27" s="583"/>
      <c r="N27" s="375" t="s">
        <v>9</v>
      </c>
      <c r="O27" s="389"/>
      <c r="P27" s="390">
        <v>990</v>
      </c>
      <c r="Q27" s="391">
        <v>7493</v>
      </c>
      <c r="R27" s="196"/>
      <c r="S27" s="197"/>
      <c r="T27" s="267">
        <f t="shared" si="7"/>
        <v>0</v>
      </c>
      <c r="U27" s="309">
        <v>6</v>
      </c>
      <c r="V27" s="584"/>
      <c r="W27" s="585"/>
      <c r="X27" s="586"/>
      <c r="Y27" s="676"/>
      <c r="Z27" s="677"/>
      <c r="AA27" s="679"/>
      <c r="AB27" s="681"/>
      <c r="AC27" s="683"/>
      <c r="AD27" s="643"/>
      <c r="AE27" s="405"/>
      <c r="AF27" s="309"/>
      <c r="AG27" s="342"/>
      <c r="AH27" s="204" t="s">
        <v>180</v>
      </c>
      <c r="AI27" s="204"/>
      <c r="AJ27" s="204"/>
      <c r="AK27" s="204" t="s">
        <v>181</v>
      </c>
      <c r="AL27" s="204"/>
      <c r="AM27" s="204"/>
      <c r="AN27" s="204" t="s">
        <v>182</v>
      </c>
      <c r="AO27" s="204"/>
      <c r="AP27" s="204"/>
      <c r="AQ27" s="204"/>
      <c r="AR27" s="379"/>
      <c r="AS27" s="345" t="s">
        <v>25</v>
      </c>
      <c r="AT27" s="394">
        <v>14</v>
      </c>
      <c r="AU27" s="196">
        <f t="shared" si="10"/>
        <v>5</v>
      </c>
      <c r="AV27" s="195">
        <f t="shared" si="11"/>
        <v>70</v>
      </c>
      <c r="AW27" s="385"/>
      <c r="AX27" s="379"/>
      <c r="AY27" s="375" t="s">
        <v>9</v>
      </c>
      <c r="AZ27" s="394">
        <v>8</v>
      </c>
      <c r="BA27" s="196">
        <f t="shared" si="9"/>
        <v>0</v>
      </c>
      <c r="BB27" s="195">
        <f t="shared" si="8"/>
        <v>0</v>
      </c>
      <c r="BC27" s="385"/>
      <c r="BD27" s="415"/>
      <c r="BE27" s="416"/>
      <c r="BF27" s="417"/>
      <c r="BG27" s="261"/>
      <c r="BH27" s="262"/>
      <c r="BI27" s="412"/>
      <c r="BJ27" s="204"/>
      <c r="BK27" s="204"/>
    </row>
    <row r="28" spans="1:63" ht="12" customHeight="1" thickBot="1" x14ac:dyDescent="0.25">
      <c r="A28" s="204"/>
      <c r="B28" s="629"/>
      <c r="C28" s="516" t="s">
        <v>3</v>
      </c>
      <c r="D28" s="517" t="s">
        <v>116</v>
      </c>
      <c r="E28" s="518">
        <v>1320</v>
      </c>
      <c r="F28" s="348">
        <v>7405</v>
      </c>
      <c r="G28" s="196"/>
      <c r="H28" s="197"/>
      <c r="I28" s="267">
        <f t="shared" si="6"/>
        <v>0</v>
      </c>
      <c r="J28" s="309">
        <v>5</v>
      </c>
      <c r="K28" s="581"/>
      <c r="L28" s="618"/>
      <c r="M28" s="583"/>
      <c r="N28" s="375" t="s">
        <v>10</v>
      </c>
      <c r="O28" s="389"/>
      <c r="P28" s="390">
        <v>990</v>
      </c>
      <c r="Q28" s="391">
        <v>7494</v>
      </c>
      <c r="R28" s="196"/>
      <c r="S28" s="197"/>
      <c r="T28" s="267">
        <f t="shared" si="7"/>
        <v>0</v>
      </c>
      <c r="U28" s="309">
        <v>7</v>
      </c>
      <c r="V28" s="418"/>
      <c r="W28" s="418"/>
      <c r="X28" s="418"/>
      <c r="Y28" s="418"/>
      <c r="Z28" s="418"/>
      <c r="AA28" s="419"/>
      <c r="AB28" s="418"/>
      <c r="AC28" s="202" t="s">
        <v>16</v>
      </c>
      <c r="AD28" s="203" t="s">
        <v>41</v>
      </c>
      <c r="AE28" s="267"/>
      <c r="AF28" s="309"/>
      <c r="AG28" s="342"/>
      <c r="AH28" s="204">
        <f>SUM(G24:G37)</f>
        <v>11</v>
      </c>
      <c r="AI28" s="204">
        <f>SUM(H24:H37)</f>
        <v>1</v>
      </c>
      <c r="AJ28" s="204" t="str">
        <f>IF(AH28&lt;AI28*10,"■","ＯＫ")</f>
        <v>ＯＫ</v>
      </c>
      <c r="AK28" s="204">
        <f>SUM(R32:R42)</f>
        <v>0</v>
      </c>
      <c r="AL28" s="204">
        <f>SUM(S32:S42)</f>
        <v>0</v>
      </c>
      <c r="AM28" s="204" t="str">
        <f>IF(AK28&lt;AL28*10,"■","ＯＫ")</f>
        <v>ＯＫ</v>
      </c>
      <c r="AN28" s="204">
        <f>SUM(AC24:AC27)</f>
        <v>0</v>
      </c>
      <c r="AO28" s="204">
        <f>SUM(AD24:AD27)</f>
        <v>0</v>
      </c>
      <c r="AP28" s="204" t="str">
        <f>IF(AN28&lt;AO28*10,"■","ＯＫ")</f>
        <v>ＯＫ</v>
      </c>
      <c r="AQ28" s="204"/>
      <c r="AR28" s="379"/>
      <c r="AS28" s="345" t="s">
        <v>27</v>
      </c>
      <c r="AT28" s="394">
        <v>13</v>
      </c>
      <c r="AU28" s="196">
        <f t="shared" si="10"/>
        <v>2</v>
      </c>
      <c r="AV28" s="195">
        <f t="shared" si="11"/>
        <v>26</v>
      </c>
      <c r="AW28" s="385"/>
      <c r="AX28" s="379"/>
      <c r="AY28" s="375" t="s">
        <v>10</v>
      </c>
      <c r="AZ28" s="394">
        <v>8</v>
      </c>
      <c r="BA28" s="196">
        <f t="shared" si="9"/>
        <v>0</v>
      </c>
      <c r="BB28" s="195">
        <f t="shared" si="8"/>
        <v>0</v>
      </c>
      <c r="BC28" s="385"/>
      <c r="BD28" s="412"/>
      <c r="BE28" s="412"/>
      <c r="BF28" s="412"/>
      <c r="BG28" s="412"/>
      <c r="BH28" s="412"/>
      <c r="BI28" s="412"/>
      <c r="BJ28" s="204"/>
      <c r="BK28" s="204"/>
    </row>
    <row r="29" spans="1:63" ht="12" customHeight="1" thickBot="1" x14ac:dyDescent="0.25">
      <c r="A29" s="204"/>
      <c r="B29" s="629"/>
      <c r="C29" s="516" t="s">
        <v>4</v>
      </c>
      <c r="D29" s="517" t="s">
        <v>116</v>
      </c>
      <c r="E29" s="518">
        <v>1320</v>
      </c>
      <c r="F29" s="348">
        <v>7406</v>
      </c>
      <c r="G29" s="196"/>
      <c r="H29" s="197"/>
      <c r="I29" s="267">
        <f t="shared" si="6"/>
        <v>0</v>
      </c>
      <c r="J29" s="309">
        <v>6</v>
      </c>
      <c r="K29" s="581"/>
      <c r="L29" s="618"/>
      <c r="M29" s="583"/>
      <c r="N29" s="375" t="s">
        <v>11</v>
      </c>
      <c r="O29" s="389"/>
      <c r="P29" s="390">
        <v>990</v>
      </c>
      <c r="Q29" s="391">
        <v>7495</v>
      </c>
      <c r="R29" s="196"/>
      <c r="S29" s="197"/>
      <c r="T29" s="267">
        <f t="shared" si="7"/>
        <v>0</v>
      </c>
      <c r="U29" s="309">
        <v>8</v>
      </c>
      <c r="V29" s="644" t="s">
        <v>183</v>
      </c>
      <c r="W29" s="647" t="s">
        <v>66</v>
      </c>
      <c r="X29" s="648"/>
      <c r="Y29" s="338" t="s">
        <v>23</v>
      </c>
      <c r="Z29" s="370"/>
      <c r="AA29" s="340">
        <v>770</v>
      </c>
      <c r="AB29" s="341">
        <v>7368</v>
      </c>
      <c r="AC29" s="194"/>
      <c r="AD29" s="195"/>
      <c r="AE29" s="267">
        <f>AA29*AC29</f>
        <v>0</v>
      </c>
      <c r="AF29" s="309">
        <v>2</v>
      </c>
      <c r="AG29" s="342"/>
      <c r="AH29" s="204"/>
      <c r="AI29" s="204"/>
      <c r="AJ29" s="204"/>
      <c r="AK29" s="204"/>
      <c r="AL29" s="204"/>
      <c r="AM29" s="204"/>
      <c r="AN29" s="204"/>
      <c r="AO29" s="204"/>
      <c r="AP29" s="204"/>
      <c r="AQ29" s="204"/>
      <c r="AR29" s="379"/>
      <c r="AS29" s="345" t="s">
        <v>28</v>
      </c>
      <c r="AT29" s="394">
        <v>14</v>
      </c>
      <c r="AU29" s="196">
        <f t="shared" si="10"/>
        <v>0</v>
      </c>
      <c r="AV29" s="195">
        <f t="shared" si="11"/>
        <v>0</v>
      </c>
      <c r="AW29" s="385"/>
      <c r="AX29" s="379"/>
      <c r="AY29" s="375" t="s">
        <v>11</v>
      </c>
      <c r="AZ29" s="394">
        <v>10</v>
      </c>
      <c r="BA29" s="196">
        <f t="shared" si="9"/>
        <v>0</v>
      </c>
      <c r="BB29" s="195">
        <f t="shared" si="8"/>
        <v>0</v>
      </c>
      <c r="BC29" s="385"/>
      <c r="BD29" s="412"/>
      <c r="BE29" s="412"/>
      <c r="BF29" s="412"/>
      <c r="BG29" s="412"/>
      <c r="BH29" s="412"/>
      <c r="BI29" s="412"/>
      <c r="BJ29" s="204"/>
      <c r="BK29" s="204"/>
    </row>
    <row r="30" spans="1:63" ht="12" customHeight="1" thickBot="1" x14ac:dyDescent="0.25">
      <c r="A30" s="204"/>
      <c r="B30" s="629"/>
      <c r="C30" s="516" t="s">
        <v>29</v>
      </c>
      <c r="D30" s="517" t="s">
        <v>116</v>
      </c>
      <c r="E30" s="518">
        <v>1320</v>
      </c>
      <c r="F30" s="348">
        <v>7407</v>
      </c>
      <c r="G30" s="196"/>
      <c r="H30" s="197"/>
      <c r="I30" s="267">
        <f t="shared" si="6"/>
        <v>0</v>
      </c>
      <c r="J30" s="309">
        <v>7</v>
      </c>
      <c r="K30" s="581"/>
      <c r="L30" s="618"/>
      <c r="M30" s="583"/>
      <c r="N30" s="375" t="s">
        <v>12</v>
      </c>
      <c r="O30" s="389"/>
      <c r="P30" s="390">
        <v>990</v>
      </c>
      <c r="Q30" s="391">
        <v>7496</v>
      </c>
      <c r="R30" s="196"/>
      <c r="S30" s="197"/>
      <c r="T30" s="267">
        <f t="shared" si="7"/>
        <v>0</v>
      </c>
      <c r="U30" s="309">
        <v>9</v>
      </c>
      <c r="V30" s="645"/>
      <c r="W30" s="649"/>
      <c r="X30" s="650"/>
      <c r="Y30" s="345" t="s">
        <v>25</v>
      </c>
      <c r="Z30" s="376"/>
      <c r="AA30" s="347">
        <v>770</v>
      </c>
      <c r="AB30" s="348">
        <v>7351</v>
      </c>
      <c r="AC30" s="196"/>
      <c r="AD30" s="197"/>
      <c r="AE30" s="267">
        <f>AA30*AC30</f>
        <v>0</v>
      </c>
      <c r="AF30" s="309" t="s">
        <v>168</v>
      </c>
      <c r="AG30" s="342"/>
      <c r="AH30" s="204" t="s">
        <v>184</v>
      </c>
      <c r="AI30" s="204"/>
      <c r="AJ30" s="204"/>
      <c r="AK30" s="204" t="s">
        <v>218</v>
      </c>
      <c r="AL30" s="204"/>
      <c r="AM30" s="204"/>
      <c r="AN30" s="204" t="s">
        <v>185</v>
      </c>
      <c r="AO30" s="204"/>
      <c r="AP30" s="204"/>
      <c r="AQ30" s="204"/>
      <c r="AR30" s="379"/>
      <c r="AS30" s="345" t="s">
        <v>3</v>
      </c>
      <c r="AT30" s="394">
        <v>13</v>
      </c>
      <c r="AU30" s="196">
        <f t="shared" si="10"/>
        <v>0</v>
      </c>
      <c r="AV30" s="195">
        <f t="shared" si="11"/>
        <v>0</v>
      </c>
      <c r="AW30" s="385"/>
      <c r="AX30" s="379"/>
      <c r="AY30" s="375" t="s">
        <v>12</v>
      </c>
      <c r="AZ30" s="394">
        <v>10</v>
      </c>
      <c r="BA30" s="196">
        <f t="shared" si="9"/>
        <v>0</v>
      </c>
      <c r="BB30" s="195">
        <f t="shared" si="8"/>
        <v>0</v>
      </c>
      <c r="BC30" s="385"/>
      <c r="BD30" s="204"/>
      <c r="BE30" s="204"/>
      <c r="BF30" s="318"/>
      <c r="BG30" s="204"/>
      <c r="BH30" s="204"/>
      <c r="BI30" s="319"/>
      <c r="BJ30" s="204"/>
      <c r="BK30" s="204"/>
    </row>
    <row r="31" spans="1:63" ht="12" customHeight="1" thickBot="1" x14ac:dyDescent="0.25">
      <c r="A31" s="204"/>
      <c r="B31" s="629"/>
      <c r="C31" s="516" t="s">
        <v>30</v>
      </c>
      <c r="D31" s="517" t="s">
        <v>24</v>
      </c>
      <c r="E31" s="518">
        <v>1320</v>
      </c>
      <c r="F31" s="348">
        <v>7408</v>
      </c>
      <c r="G31" s="196"/>
      <c r="H31" s="197"/>
      <c r="I31" s="267">
        <f t="shared" si="6"/>
        <v>0</v>
      </c>
      <c r="J31" s="309">
        <v>8</v>
      </c>
      <c r="K31" s="584"/>
      <c r="L31" s="585"/>
      <c r="M31" s="586"/>
      <c r="N31" s="397" t="s">
        <v>13</v>
      </c>
      <c r="O31" s="420"/>
      <c r="P31" s="386">
        <v>990</v>
      </c>
      <c r="Q31" s="421">
        <v>7497</v>
      </c>
      <c r="R31" s="198"/>
      <c r="S31" s="201"/>
      <c r="T31" s="267">
        <f t="shared" si="7"/>
        <v>0</v>
      </c>
      <c r="U31" s="309">
        <v>10</v>
      </c>
      <c r="V31" s="645"/>
      <c r="W31" s="649"/>
      <c r="X31" s="650"/>
      <c r="Y31" s="345" t="s">
        <v>27</v>
      </c>
      <c r="Z31" s="376"/>
      <c r="AA31" s="347">
        <v>770</v>
      </c>
      <c r="AB31" s="348">
        <v>7334</v>
      </c>
      <c r="AC31" s="196"/>
      <c r="AD31" s="197"/>
      <c r="AE31" s="267">
        <f>AA31*AC31</f>
        <v>0</v>
      </c>
      <c r="AF31" s="309">
        <v>3</v>
      </c>
      <c r="AG31" s="342"/>
      <c r="AH31" s="204">
        <f>SUM(G38:G43)</f>
        <v>0</v>
      </c>
      <c r="AI31" s="204">
        <f>SUM(H38:H43)</f>
        <v>0</v>
      </c>
      <c r="AJ31" s="204" t="str">
        <f>IF(AH31&lt;AI31*10,"■","ＯＫ")</f>
        <v>ＯＫ</v>
      </c>
      <c r="AK31" s="204">
        <f>SUM(R43:R49)</f>
        <v>0</v>
      </c>
      <c r="AL31" s="204">
        <f>SUM(S43:S49)</f>
        <v>0</v>
      </c>
      <c r="AM31" s="204" t="str">
        <f>IF(AK31&lt;AL31*10,"■","ＯＫ")</f>
        <v>ＯＫ</v>
      </c>
      <c r="AN31" s="204">
        <f>SUM(AC29:AC32)</f>
        <v>0</v>
      </c>
      <c r="AO31" s="204">
        <f>SUM(AD29:AD32)</f>
        <v>0</v>
      </c>
      <c r="AP31" s="204" t="str">
        <f>IF(AN31&lt;AO31*10,"■","ＯＫ")</f>
        <v>ＯＫ</v>
      </c>
      <c r="AQ31" s="204"/>
      <c r="AR31" s="379"/>
      <c r="AS31" s="345" t="s">
        <v>4</v>
      </c>
      <c r="AT31" s="394">
        <v>13</v>
      </c>
      <c r="AU31" s="196">
        <f t="shared" si="10"/>
        <v>0</v>
      </c>
      <c r="AV31" s="195">
        <f t="shared" si="11"/>
        <v>0</v>
      </c>
      <c r="AW31" s="385"/>
      <c r="AX31" s="392"/>
      <c r="AY31" s="397" t="s">
        <v>13</v>
      </c>
      <c r="AZ31" s="393">
        <v>10</v>
      </c>
      <c r="BA31" s="198">
        <f>R31+S31</f>
        <v>0</v>
      </c>
      <c r="BB31" s="195">
        <f t="shared" si="8"/>
        <v>0</v>
      </c>
      <c r="BC31" s="385"/>
      <c r="BD31" s="422" t="s">
        <v>140</v>
      </c>
      <c r="BE31" s="369" t="s">
        <v>23</v>
      </c>
      <c r="BF31" s="343">
        <v>9</v>
      </c>
      <c r="BG31" s="194">
        <f>AC29+AD29</f>
        <v>0</v>
      </c>
      <c r="BH31" s="195">
        <f>BF31*BG31</f>
        <v>0</v>
      </c>
      <c r="BI31" s="385" t="str">
        <f>IF((BG31+BH31)&gt;1,"●","")</f>
        <v/>
      </c>
      <c r="BJ31" s="204"/>
      <c r="BK31" s="204"/>
    </row>
    <row r="32" spans="1:63" ht="12" customHeight="1" thickBot="1" x14ac:dyDescent="0.25">
      <c r="A32" s="204"/>
      <c r="B32" s="629"/>
      <c r="C32" s="516" t="s">
        <v>31</v>
      </c>
      <c r="D32" s="517" t="s">
        <v>118</v>
      </c>
      <c r="E32" s="518">
        <v>1320</v>
      </c>
      <c r="F32" s="348">
        <v>7409</v>
      </c>
      <c r="G32" s="196"/>
      <c r="H32" s="197"/>
      <c r="I32" s="267">
        <f t="shared" si="6"/>
        <v>0</v>
      </c>
      <c r="J32" s="309">
        <v>9</v>
      </c>
      <c r="K32" s="653" t="s">
        <v>157</v>
      </c>
      <c r="L32" s="654"/>
      <c r="M32" s="655"/>
      <c r="N32" s="369" t="s">
        <v>36</v>
      </c>
      <c r="O32" s="423" t="s">
        <v>144</v>
      </c>
      <c r="P32" s="381">
        <v>990</v>
      </c>
      <c r="Q32" s="341">
        <v>7457</v>
      </c>
      <c r="R32" s="194"/>
      <c r="S32" s="195"/>
      <c r="T32" s="267">
        <f>P32*R32</f>
        <v>0</v>
      </c>
      <c r="U32" s="373">
        <v>1</v>
      </c>
      <c r="V32" s="645"/>
      <c r="W32" s="651"/>
      <c r="X32" s="652"/>
      <c r="Y32" s="355" t="s">
        <v>28</v>
      </c>
      <c r="Z32" s="398"/>
      <c r="AA32" s="357">
        <v>770</v>
      </c>
      <c r="AB32" s="358">
        <v>7335</v>
      </c>
      <c r="AC32" s="198"/>
      <c r="AD32" s="201"/>
      <c r="AE32" s="267">
        <f>AA32*AC32</f>
        <v>0</v>
      </c>
      <c r="AF32" s="309">
        <v>4</v>
      </c>
      <c r="AG32" s="342"/>
      <c r="AH32" s="204"/>
      <c r="AI32" s="204"/>
      <c r="AJ32" s="204"/>
      <c r="AK32" s="204"/>
      <c r="AL32" s="204"/>
      <c r="AM32" s="204"/>
      <c r="AN32" s="204"/>
      <c r="AO32" s="204"/>
      <c r="AP32" s="204"/>
      <c r="AQ32" s="204"/>
      <c r="AR32" s="379"/>
      <c r="AS32" s="345" t="s">
        <v>29</v>
      </c>
      <c r="AT32" s="394">
        <v>13</v>
      </c>
      <c r="AU32" s="196">
        <f t="shared" si="10"/>
        <v>0</v>
      </c>
      <c r="AV32" s="195">
        <f t="shared" si="11"/>
        <v>0</v>
      </c>
      <c r="AW32" s="385"/>
      <c r="AX32" s="424"/>
      <c r="AY32" s="425"/>
      <c r="AZ32" s="426"/>
      <c r="BA32" s="200" t="s">
        <v>72</v>
      </c>
      <c r="BB32" s="195"/>
      <c r="BC32" s="385"/>
      <c r="BD32" s="427"/>
      <c r="BE32" s="428" t="s">
        <v>5</v>
      </c>
      <c r="BF32" s="429">
        <v>9</v>
      </c>
      <c r="BG32" s="196">
        <f>AC30+AD30</f>
        <v>0</v>
      </c>
      <c r="BH32" s="195">
        <f>BF32*BG32</f>
        <v>0</v>
      </c>
      <c r="BI32" s="385" t="str">
        <f>IF((BG32+BH32)&gt;1,"●","")</f>
        <v/>
      </c>
      <c r="BJ32" s="204"/>
      <c r="BK32" s="204"/>
    </row>
    <row r="33" spans="1:63" ht="12" customHeight="1" thickBot="1" x14ac:dyDescent="0.25">
      <c r="A33" s="204"/>
      <c r="B33" s="628"/>
      <c r="C33" s="519" t="s">
        <v>32</v>
      </c>
      <c r="D33" s="520" t="s">
        <v>118</v>
      </c>
      <c r="E33" s="513">
        <v>1320</v>
      </c>
      <c r="F33" s="358">
        <v>7410</v>
      </c>
      <c r="G33" s="430"/>
      <c r="H33" s="431"/>
      <c r="I33" s="267">
        <f t="shared" si="6"/>
        <v>0</v>
      </c>
      <c r="J33" s="309">
        <v>10</v>
      </c>
      <c r="K33" s="656"/>
      <c r="L33" s="657"/>
      <c r="M33" s="658"/>
      <c r="N33" s="375" t="s">
        <v>37</v>
      </c>
      <c r="O33" s="432" t="s">
        <v>144</v>
      </c>
      <c r="P33" s="390">
        <v>990</v>
      </c>
      <c r="Q33" s="348">
        <v>7458</v>
      </c>
      <c r="R33" s="196"/>
      <c r="S33" s="197"/>
      <c r="T33" s="267">
        <f t="shared" ref="T33:T42" si="12">P33*R33</f>
        <v>0</v>
      </c>
      <c r="U33" s="309">
        <v>2</v>
      </c>
      <c r="V33" s="645"/>
      <c r="W33" s="647" t="s">
        <v>67</v>
      </c>
      <c r="X33" s="648"/>
      <c r="Y33" s="338" t="s">
        <v>23</v>
      </c>
      <c r="Z33" s="370"/>
      <c r="AA33" s="340">
        <v>495</v>
      </c>
      <c r="AB33" s="341">
        <v>7336</v>
      </c>
      <c r="AC33" s="194"/>
      <c r="AD33" s="195"/>
      <c r="AE33" s="267">
        <f t="shared" ref="AE33:AE40" si="13">AA33*AC33</f>
        <v>0</v>
      </c>
      <c r="AF33" s="433">
        <v>2</v>
      </c>
      <c r="AG33" s="342"/>
      <c r="AH33" s="204"/>
      <c r="AI33" s="204"/>
      <c r="AJ33" s="204"/>
      <c r="AK33" s="204"/>
      <c r="AL33" s="204"/>
      <c r="AM33" s="204"/>
      <c r="AN33" s="204" t="s">
        <v>187</v>
      </c>
      <c r="AO33" s="204"/>
      <c r="AP33" s="204"/>
      <c r="AQ33" s="204"/>
      <c r="AR33" s="379"/>
      <c r="AS33" s="345" t="s">
        <v>30</v>
      </c>
      <c r="AT33" s="394">
        <v>14</v>
      </c>
      <c r="AU33" s="196">
        <f t="shared" si="10"/>
        <v>0</v>
      </c>
      <c r="AV33" s="195">
        <f t="shared" si="11"/>
        <v>0</v>
      </c>
      <c r="AW33" s="385"/>
      <c r="AX33" s="434"/>
      <c r="AY33" s="369"/>
      <c r="AZ33" s="384"/>
      <c r="BA33" s="194"/>
      <c r="BB33" s="195"/>
      <c r="BC33" s="385"/>
      <c r="BD33" s="427"/>
      <c r="BE33" s="345" t="s">
        <v>6</v>
      </c>
      <c r="BF33" s="349">
        <v>9</v>
      </c>
      <c r="BG33" s="196">
        <f>AC31+AD31</f>
        <v>0</v>
      </c>
      <c r="BH33" s="195">
        <f>BF33*BG33</f>
        <v>0</v>
      </c>
      <c r="BI33" s="385" t="str">
        <f>IF((BG33+BH33)&gt;1,"●","")</f>
        <v/>
      </c>
      <c r="BJ33" s="204"/>
      <c r="BK33" s="204"/>
    </row>
    <row r="34" spans="1:63" ht="12" customHeight="1" thickBot="1" x14ac:dyDescent="0.25">
      <c r="A34" s="204"/>
      <c r="B34" s="630" t="s">
        <v>131</v>
      </c>
      <c r="C34" s="508" t="s">
        <v>10</v>
      </c>
      <c r="D34" s="521" t="s">
        <v>116</v>
      </c>
      <c r="E34" s="510">
        <v>1540</v>
      </c>
      <c r="F34" s="341">
        <v>7411</v>
      </c>
      <c r="G34" s="435">
        <v>1</v>
      </c>
      <c r="H34" s="436">
        <v>1</v>
      </c>
      <c r="I34" s="267">
        <f>E34*G34</f>
        <v>1540</v>
      </c>
      <c r="J34" s="309">
        <v>7</v>
      </c>
      <c r="K34" s="656"/>
      <c r="L34" s="657"/>
      <c r="M34" s="658"/>
      <c r="N34" s="375" t="s">
        <v>5</v>
      </c>
      <c r="O34" s="432" t="s">
        <v>144</v>
      </c>
      <c r="P34" s="390">
        <v>880</v>
      </c>
      <c r="Q34" s="348">
        <v>7459</v>
      </c>
      <c r="R34" s="196"/>
      <c r="S34" s="197"/>
      <c r="T34" s="267">
        <f t="shared" si="12"/>
        <v>0</v>
      </c>
      <c r="U34" s="309" t="s">
        <v>168</v>
      </c>
      <c r="V34" s="645"/>
      <c r="W34" s="649"/>
      <c r="X34" s="650"/>
      <c r="Y34" s="345" t="s">
        <v>25</v>
      </c>
      <c r="Z34" s="376"/>
      <c r="AA34" s="347">
        <v>495</v>
      </c>
      <c r="AB34" s="348">
        <v>7337</v>
      </c>
      <c r="AC34" s="196"/>
      <c r="AD34" s="197"/>
      <c r="AE34" s="267">
        <f t="shared" si="13"/>
        <v>0</v>
      </c>
      <c r="AF34" s="433" t="s">
        <v>168</v>
      </c>
      <c r="AG34" s="342"/>
      <c r="AH34" s="204"/>
      <c r="AI34" s="204"/>
      <c r="AJ34" s="204"/>
      <c r="AK34" s="204"/>
      <c r="AL34" s="204"/>
      <c r="AM34" s="204"/>
      <c r="AN34" s="204">
        <f>SUM(AC33:AC36)</f>
        <v>0</v>
      </c>
      <c r="AO34" s="204">
        <f>SUM(AD33:AD36)</f>
        <v>0</v>
      </c>
      <c r="AP34" s="204" t="str">
        <f>IF(AN34&lt;AO34*10,"■","ＯＫ")</f>
        <v>ＯＫ</v>
      </c>
      <c r="AQ34" s="204"/>
      <c r="AR34" s="379"/>
      <c r="AS34" s="345" t="s">
        <v>31</v>
      </c>
      <c r="AT34" s="394">
        <v>12</v>
      </c>
      <c r="AU34" s="196">
        <f t="shared" si="10"/>
        <v>0</v>
      </c>
      <c r="AV34" s="195">
        <f t="shared" si="11"/>
        <v>0</v>
      </c>
      <c r="AW34" s="385"/>
      <c r="AX34" s="437"/>
      <c r="AY34" s="375"/>
      <c r="AZ34" s="394"/>
      <c r="BA34" s="196"/>
      <c r="BB34" s="195"/>
      <c r="BC34" s="385"/>
      <c r="BD34" s="438"/>
      <c r="BE34" s="355" t="s">
        <v>7</v>
      </c>
      <c r="BF34" s="359">
        <v>9</v>
      </c>
      <c r="BG34" s="198">
        <f>AC32+AD32</f>
        <v>0</v>
      </c>
      <c r="BH34" s="439">
        <f>BF34*BG34</f>
        <v>0</v>
      </c>
      <c r="BI34" s="385" t="str">
        <f>IF((BG34+BH34)&gt;1,"●","")</f>
        <v/>
      </c>
      <c r="BJ34" s="204"/>
      <c r="BK34" s="204"/>
    </row>
    <row r="35" spans="1:63" ht="12" customHeight="1" thickBot="1" x14ac:dyDescent="0.25">
      <c r="A35" s="204"/>
      <c r="B35" s="631"/>
      <c r="C35" s="522" t="s">
        <v>11</v>
      </c>
      <c r="D35" s="523" t="s">
        <v>117</v>
      </c>
      <c r="E35" s="518">
        <v>1540</v>
      </c>
      <c r="F35" s="348">
        <v>7412</v>
      </c>
      <c r="G35" s="196">
        <v>1</v>
      </c>
      <c r="H35" s="197"/>
      <c r="I35" s="267">
        <f t="shared" si="6"/>
        <v>1540</v>
      </c>
      <c r="J35" s="309">
        <v>8</v>
      </c>
      <c r="K35" s="656"/>
      <c r="L35" s="657"/>
      <c r="M35" s="658"/>
      <c r="N35" s="375" t="s">
        <v>6</v>
      </c>
      <c r="O35" s="432" t="s">
        <v>144</v>
      </c>
      <c r="P35" s="390">
        <v>880</v>
      </c>
      <c r="Q35" s="348">
        <v>7460</v>
      </c>
      <c r="R35" s="196"/>
      <c r="S35" s="197"/>
      <c r="T35" s="267">
        <f t="shared" si="12"/>
        <v>0</v>
      </c>
      <c r="U35" s="309">
        <v>3</v>
      </c>
      <c r="V35" s="645"/>
      <c r="W35" s="649"/>
      <c r="X35" s="650"/>
      <c r="Y35" s="345" t="s">
        <v>27</v>
      </c>
      <c r="Z35" s="376"/>
      <c r="AA35" s="347">
        <v>495</v>
      </c>
      <c r="AB35" s="348">
        <v>7338</v>
      </c>
      <c r="AC35" s="196"/>
      <c r="AD35" s="197"/>
      <c r="AE35" s="267">
        <f t="shared" si="13"/>
        <v>0</v>
      </c>
      <c r="AF35" s="433">
        <v>3</v>
      </c>
      <c r="AG35" s="342"/>
      <c r="AH35" s="204"/>
      <c r="AI35" s="204"/>
      <c r="AJ35" s="204"/>
      <c r="AK35" s="204"/>
      <c r="AL35" s="204"/>
      <c r="AM35" s="204"/>
      <c r="AN35" s="204"/>
      <c r="AO35" s="204"/>
      <c r="AP35" s="204"/>
      <c r="AQ35" s="204"/>
      <c r="AR35" s="392"/>
      <c r="AS35" s="355" t="s">
        <v>32</v>
      </c>
      <c r="AT35" s="393">
        <v>11</v>
      </c>
      <c r="AU35" s="430">
        <f t="shared" si="10"/>
        <v>0</v>
      </c>
      <c r="AV35" s="195">
        <f t="shared" si="11"/>
        <v>0</v>
      </c>
      <c r="AW35" s="385"/>
      <c r="AX35" s="437"/>
      <c r="AY35" s="375"/>
      <c r="AZ35" s="394"/>
      <c r="BA35" s="196"/>
      <c r="BB35" s="195"/>
      <c r="BC35" s="385"/>
      <c r="BD35" s="204"/>
      <c r="BE35" s="204"/>
      <c r="BF35" s="318"/>
      <c r="BG35" s="204"/>
      <c r="BH35" s="204"/>
      <c r="BI35" s="385"/>
      <c r="BJ35" s="204"/>
      <c r="BK35" s="204"/>
    </row>
    <row r="36" spans="1:63" ht="12" customHeight="1" thickBot="1" x14ac:dyDescent="0.25">
      <c r="A36" s="204"/>
      <c r="B36" s="631"/>
      <c r="C36" s="522" t="s">
        <v>12</v>
      </c>
      <c r="D36" s="523" t="s">
        <v>118</v>
      </c>
      <c r="E36" s="518">
        <v>1540</v>
      </c>
      <c r="F36" s="348">
        <v>7413</v>
      </c>
      <c r="G36" s="196"/>
      <c r="H36" s="197"/>
      <c r="I36" s="267">
        <f t="shared" si="6"/>
        <v>0</v>
      </c>
      <c r="J36" s="309">
        <v>9</v>
      </c>
      <c r="K36" s="656"/>
      <c r="L36" s="657"/>
      <c r="M36" s="658"/>
      <c r="N36" s="375" t="s">
        <v>7</v>
      </c>
      <c r="O36" s="432" t="s">
        <v>144</v>
      </c>
      <c r="P36" s="390">
        <v>880</v>
      </c>
      <c r="Q36" s="348">
        <v>7461</v>
      </c>
      <c r="R36" s="196"/>
      <c r="S36" s="197"/>
      <c r="T36" s="267">
        <f t="shared" si="12"/>
        <v>0</v>
      </c>
      <c r="U36" s="309">
        <v>4</v>
      </c>
      <c r="V36" s="645"/>
      <c r="W36" s="651"/>
      <c r="X36" s="652"/>
      <c r="Y36" s="355" t="s">
        <v>28</v>
      </c>
      <c r="Z36" s="398"/>
      <c r="AA36" s="357">
        <v>495</v>
      </c>
      <c r="AB36" s="358">
        <v>7339</v>
      </c>
      <c r="AC36" s="198"/>
      <c r="AD36" s="201"/>
      <c r="AE36" s="267">
        <f t="shared" si="13"/>
        <v>0</v>
      </c>
      <c r="AF36" s="433">
        <v>4</v>
      </c>
      <c r="AG36" s="342"/>
      <c r="AH36" s="204" t="s">
        <v>206</v>
      </c>
      <c r="AI36" s="204"/>
      <c r="AJ36" s="204"/>
      <c r="AK36" s="204"/>
      <c r="AL36" s="204"/>
      <c r="AM36" s="204"/>
      <c r="AN36" s="204" t="s">
        <v>190</v>
      </c>
      <c r="AO36" s="204"/>
      <c r="AP36" s="204"/>
      <c r="AQ36" s="204"/>
      <c r="AR36" s="441" t="s">
        <v>137</v>
      </c>
      <c r="AS36" s="395" t="s">
        <v>123</v>
      </c>
      <c r="AT36" s="384">
        <v>13</v>
      </c>
      <c r="AU36" s="435">
        <f t="shared" si="10"/>
        <v>2</v>
      </c>
      <c r="AV36" s="195">
        <f t="shared" si="11"/>
        <v>26</v>
      </c>
      <c r="AW36" s="385" t="str">
        <f>IF((AU36+AV36)&gt;1,"●","")</f>
        <v>●</v>
      </c>
      <c r="AX36" s="437"/>
      <c r="AY36" s="375"/>
      <c r="AZ36" s="394"/>
      <c r="BA36" s="196"/>
      <c r="BB36" s="195"/>
      <c r="BC36" s="385"/>
      <c r="BD36" s="422" t="s">
        <v>141</v>
      </c>
      <c r="BE36" s="369" t="s">
        <v>23</v>
      </c>
      <c r="BF36" s="343">
        <v>6</v>
      </c>
      <c r="BG36" s="194">
        <f>AC33+AD33</f>
        <v>0</v>
      </c>
      <c r="BH36" s="195">
        <f>BF36*BG36</f>
        <v>0</v>
      </c>
      <c r="BI36" s="385" t="str">
        <f>IF((BG36+BH36)&gt;1,"●","")</f>
        <v/>
      </c>
      <c r="BJ36" s="204"/>
      <c r="BK36" s="204"/>
    </row>
    <row r="37" spans="1:63" ht="12" customHeight="1" thickBot="1" x14ac:dyDescent="0.25">
      <c r="A37" s="204"/>
      <c r="B37" s="632"/>
      <c r="C37" s="524" t="s">
        <v>13</v>
      </c>
      <c r="D37" s="525" t="s">
        <v>118</v>
      </c>
      <c r="E37" s="526">
        <v>1540</v>
      </c>
      <c r="F37" s="442">
        <v>7414</v>
      </c>
      <c r="G37" s="261"/>
      <c r="H37" s="262"/>
      <c r="I37" s="267">
        <f>E37*G37</f>
        <v>0</v>
      </c>
      <c r="J37" s="309">
        <v>10</v>
      </c>
      <c r="K37" s="656"/>
      <c r="L37" s="657"/>
      <c r="M37" s="658"/>
      <c r="N37" s="375" t="s">
        <v>8</v>
      </c>
      <c r="O37" s="432" t="s">
        <v>144</v>
      </c>
      <c r="P37" s="390">
        <v>770</v>
      </c>
      <c r="Q37" s="348">
        <v>7462</v>
      </c>
      <c r="R37" s="196"/>
      <c r="S37" s="197"/>
      <c r="T37" s="267">
        <f t="shared" si="12"/>
        <v>0</v>
      </c>
      <c r="U37" s="309">
        <v>5</v>
      </c>
      <c r="V37" s="645"/>
      <c r="W37" s="647" t="s">
        <v>119</v>
      </c>
      <c r="X37" s="648"/>
      <c r="Y37" s="338" t="s">
        <v>23</v>
      </c>
      <c r="Z37" s="370" t="s">
        <v>191</v>
      </c>
      <c r="AA37" s="340">
        <v>1210</v>
      </c>
      <c r="AB37" s="341">
        <v>7396</v>
      </c>
      <c r="AC37" s="194"/>
      <c r="AD37" s="195"/>
      <c r="AE37" s="267">
        <f t="shared" si="13"/>
        <v>0</v>
      </c>
      <c r="AF37" s="433">
        <v>2</v>
      </c>
      <c r="AG37" s="342"/>
      <c r="AH37" s="204">
        <f>SUM(G44:G47)</f>
        <v>0</v>
      </c>
      <c r="AI37" s="204">
        <f>SUM(H44:H47)</f>
        <v>0</v>
      </c>
      <c r="AJ37" s="204" t="str">
        <f>IF(AH37&lt;AI37*10,"■","ＯＫ")</f>
        <v>ＯＫ</v>
      </c>
      <c r="AK37" s="204"/>
      <c r="AL37" s="204"/>
      <c r="AM37" s="204"/>
      <c r="AN37" s="204">
        <f>SUM(AC37:AC40)</f>
        <v>0</v>
      </c>
      <c r="AO37" s="204">
        <f>SUM(AD37:AD40)</f>
        <v>0</v>
      </c>
      <c r="AP37" s="204" t="str">
        <f>IF(AN37&lt;AO37*10,"■","ＯＫ")</f>
        <v>ＯＫ</v>
      </c>
      <c r="AQ37" s="204"/>
      <c r="AR37" s="443"/>
      <c r="AS37" s="444" t="s">
        <v>33</v>
      </c>
      <c r="AT37" s="394">
        <v>14</v>
      </c>
      <c r="AU37" s="264">
        <f t="shared" si="10"/>
        <v>1</v>
      </c>
      <c r="AV37" s="195">
        <f t="shared" si="11"/>
        <v>14</v>
      </c>
      <c r="AW37" s="385" t="str">
        <f t="shared" ref="AW37:AW39" si="14">IF((AU37+AV37)&gt;1,"●","")</f>
        <v>●</v>
      </c>
      <c r="AX37" s="437"/>
      <c r="AY37" s="375"/>
      <c r="AZ37" s="394"/>
      <c r="BA37" s="196"/>
      <c r="BB37" s="195"/>
      <c r="BC37" s="385"/>
      <c r="BD37" s="427"/>
      <c r="BE37" s="375" t="s">
        <v>25</v>
      </c>
      <c r="BF37" s="349">
        <v>5</v>
      </c>
      <c r="BG37" s="196">
        <f>AC34+AD34</f>
        <v>0</v>
      </c>
      <c r="BH37" s="195">
        <f>BF37*BG37</f>
        <v>0</v>
      </c>
      <c r="BI37" s="385" t="str">
        <f>IF((BG37+BH37)&gt;1,"●","")</f>
        <v/>
      </c>
      <c r="BJ37" s="204"/>
      <c r="BK37" s="204"/>
    </row>
    <row r="38" spans="1:63" ht="12" customHeight="1" thickBot="1" x14ac:dyDescent="0.25">
      <c r="A38" s="204"/>
      <c r="B38" s="627" t="s">
        <v>56</v>
      </c>
      <c r="C38" s="428" t="s">
        <v>8</v>
      </c>
      <c r="D38" s="445" t="s">
        <v>192</v>
      </c>
      <c r="E38" s="340">
        <v>825</v>
      </c>
      <c r="F38" s="341">
        <v>7415</v>
      </c>
      <c r="G38" s="194"/>
      <c r="H38" s="195"/>
      <c r="I38" s="267">
        <f t="shared" si="6"/>
        <v>0</v>
      </c>
      <c r="J38" s="309">
        <v>5</v>
      </c>
      <c r="K38" s="656"/>
      <c r="L38" s="657"/>
      <c r="M38" s="658"/>
      <c r="N38" s="375" t="s">
        <v>9</v>
      </c>
      <c r="O38" s="432" t="s">
        <v>144</v>
      </c>
      <c r="P38" s="390">
        <v>770</v>
      </c>
      <c r="Q38" s="348">
        <v>7463</v>
      </c>
      <c r="R38" s="196"/>
      <c r="S38" s="197"/>
      <c r="T38" s="267">
        <f t="shared" si="12"/>
        <v>0</v>
      </c>
      <c r="U38" s="309">
        <v>6</v>
      </c>
      <c r="V38" s="645"/>
      <c r="W38" s="649"/>
      <c r="X38" s="650"/>
      <c r="Y38" s="345" t="s">
        <v>25</v>
      </c>
      <c r="Z38" s="376" t="s">
        <v>112</v>
      </c>
      <c r="AA38" s="347">
        <v>1210</v>
      </c>
      <c r="AB38" s="348">
        <v>7397</v>
      </c>
      <c r="AC38" s="196"/>
      <c r="AD38" s="197"/>
      <c r="AE38" s="267">
        <f t="shared" si="13"/>
        <v>0</v>
      </c>
      <c r="AF38" s="433" t="s">
        <v>168</v>
      </c>
      <c r="AG38" s="342"/>
      <c r="AH38" s="204"/>
      <c r="AI38" s="204"/>
      <c r="AJ38" s="204"/>
      <c r="AK38" s="204"/>
      <c r="AL38" s="204"/>
      <c r="AM38" s="204"/>
      <c r="AN38" s="204"/>
      <c r="AO38" s="204"/>
      <c r="AP38" s="204"/>
      <c r="AQ38" s="204"/>
      <c r="AR38" s="443"/>
      <c r="AS38" s="440" t="s">
        <v>34</v>
      </c>
      <c r="AT38" s="394">
        <v>13</v>
      </c>
      <c r="AU38" s="196">
        <f t="shared" si="10"/>
        <v>0</v>
      </c>
      <c r="AV38" s="195">
        <f>AT38*AU38</f>
        <v>0</v>
      </c>
      <c r="AW38" s="385" t="str">
        <f t="shared" si="14"/>
        <v/>
      </c>
      <c r="AX38" s="437"/>
      <c r="AY38" s="375"/>
      <c r="AZ38" s="394"/>
      <c r="BA38" s="196"/>
      <c r="BB38" s="195"/>
      <c r="BC38" s="385"/>
      <c r="BD38" s="427"/>
      <c r="BE38" s="375" t="s">
        <v>27</v>
      </c>
      <c r="BF38" s="349">
        <v>5</v>
      </c>
      <c r="BG38" s="196">
        <f>AC35+AD35</f>
        <v>0</v>
      </c>
      <c r="BH38" s="195">
        <f>BF38*BG38</f>
        <v>0</v>
      </c>
      <c r="BI38" s="385" t="str">
        <f>IF((BG38+BH38)&gt;1,"●","")</f>
        <v/>
      </c>
      <c r="BJ38" s="204"/>
      <c r="BK38" s="204"/>
    </row>
    <row r="39" spans="1:63" ht="12" customHeight="1" thickBot="1" x14ac:dyDescent="0.25">
      <c r="A39" s="204"/>
      <c r="B39" s="629"/>
      <c r="C39" s="345" t="s">
        <v>9</v>
      </c>
      <c r="D39" s="346" t="s">
        <v>192</v>
      </c>
      <c r="E39" s="347">
        <v>825</v>
      </c>
      <c r="F39" s="348">
        <v>7416</v>
      </c>
      <c r="G39" s="196"/>
      <c r="H39" s="197"/>
      <c r="I39" s="267">
        <f t="shared" si="6"/>
        <v>0</v>
      </c>
      <c r="J39" s="309">
        <v>6</v>
      </c>
      <c r="K39" s="656"/>
      <c r="L39" s="657"/>
      <c r="M39" s="658"/>
      <c r="N39" s="375" t="s">
        <v>10</v>
      </c>
      <c r="O39" s="432" t="s">
        <v>144</v>
      </c>
      <c r="P39" s="390">
        <v>770</v>
      </c>
      <c r="Q39" s="348">
        <v>7464</v>
      </c>
      <c r="R39" s="196"/>
      <c r="S39" s="197"/>
      <c r="T39" s="267">
        <f t="shared" si="12"/>
        <v>0</v>
      </c>
      <c r="U39" s="309">
        <v>7</v>
      </c>
      <c r="V39" s="645"/>
      <c r="W39" s="649"/>
      <c r="X39" s="650"/>
      <c r="Y39" s="345" t="s">
        <v>27</v>
      </c>
      <c r="Z39" s="376" t="s">
        <v>112</v>
      </c>
      <c r="AA39" s="347">
        <v>1210</v>
      </c>
      <c r="AB39" s="348">
        <v>7398</v>
      </c>
      <c r="AC39" s="196"/>
      <c r="AD39" s="197"/>
      <c r="AE39" s="267">
        <f t="shared" si="13"/>
        <v>0</v>
      </c>
      <c r="AF39" s="433">
        <v>3</v>
      </c>
      <c r="AG39" s="342"/>
      <c r="AH39" s="204"/>
      <c r="AI39" s="204"/>
      <c r="AJ39" s="204"/>
      <c r="AK39" s="204"/>
      <c r="AL39" s="204"/>
      <c r="AM39" s="204"/>
      <c r="AN39" s="204" t="s">
        <v>134</v>
      </c>
      <c r="AO39" s="204"/>
      <c r="AP39" s="204"/>
      <c r="AQ39" s="204"/>
      <c r="AR39" s="446"/>
      <c r="AS39" s="401" t="s">
        <v>35</v>
      </c>
      <c r="AT39" s="393">
        <v>11</v>
      </c>
      <c r="AU39" s="198">
        <f t="shared" si="10"/>
        <v>0</v>
      </c>
      <c r="AV39" s="195">
        <f>AT39*AU39</f>
        <v>0</v>
      </c>
      <c r="AW39" s="385" t="str">
        <f t="shared" si="14"/>
        <v/>
      </c>
      <c r="AX39" s="437"/>
      <c r="AY39" s="375"/>
      <c r="AZ39" s="394"/>
      <c r="BA39" s="196"/>
      <c r="BB39" s="195"/>
      <c r="BC39" s="385"/>
      <c r="BD39" s="438"/>
      <c r="BE39" s="397" t="s">
        <v>28</v>
      </c>
      <c r="BF39" s="359">
        <v>5</v>
      </c>
      <c r="BG39" s="198">
        <f>AC36+AD36</f>
        <v>0</v>
      </c>
      <c r="BH39" s="439">
        <f>BF39*BG39</f>
        <v>0</v>
      </c>
      <c r="BI39" s="385" t="str">
        <f>IF((BG39+BH39)&gt;1,"●","")</f>
        <v/>
      </c>
      <c r="BJ39" s="204"/>
      <c r="BK39" s="204"/>
    </row>
    <row r="40" spans="1:63" ht="12" customHeight="1" thickBot="1" x14ac:dyDescent="0.25">
      <c r="A40" s="204"/>
      <c r="B40" s="629"/>
      <c r="C40" s="345" t="s">
        <v>29</v>
      </c>
      <c r="D40" s="346" t="s">
        <v>192</v>
      </c>
      <c r="E40" s="347">
        <v>825</v>
      </c>
      <c r="F40" s="348">
        <v>7417</v>
      </c>
      <c r="G40" s="196"/>
      <c r="H40" s="197"/>
      <c r="I40" s="267">
        <f t="shared" si="6"/>
        <v>0</v>
      </c>
      <c r="J40" s="309">
        <v>7</v>
      </c>
      <c r="K40" s="656"/>
      <c r="L40" s="657"/>
      <c r="M40" s="658"/>
      <c r="N40" s="375" t="s">
        <v>11</v>
      </c>
      <c r="O40" s="432" t="s">
        <v>144</v>
      </c>
      <c r="P40" s="390">
        <v>770</v>
      </c>
      <c r="Q40" s="348">
        <v>7465</v>
      </c>
      <c r="R40" s="196"/>
      <c r="S40" s="197"/>
      <c r="T40" s="267">
        <f t="shared" si="12"/>
        <v>0</v>
      </c>
      <c r="U40" s="309">
        <v>8</v>
      </c>
      <c r="V40" s="646"/>
      <c r="W40" s="651"/>
      <c r="X40" s="652"/>
      <c r="Y40" s="355" t="s">
        <v>28</v>
      </c>
      <c r="Z40" s="398" t="s">
        <v>112</v>
      </c>
      <c r="AA40" s="357">
        <v>1210</v>
      </c>
      <c r="AB40" s="358">
        <v>7399</v>
      </c>
      <c r="AC40" s="198"/>
      <c r="AD40" s="201"/>
      <c r="AE40" s="267">
        <f t="shared" si="13"/>
        <v>0</v>
      </c>
      <c r="AF40" s="433">
        <v>4</v>
      </c>
      <c r="AG40" s="342"/>
      <c r="AH40" s="204"/>
      <c r="AI40" s="204"/>
      <c r="AJ40" s="204"/>
      <c r="AK40" s="204"/>
      <c r="AL40" s="204"/>
      <c r="AM40" s="204"/>
      <c r="AN40" s="204">
        <f>AC42</f>
        <v>0</v>
      </c>
      <c r="AO40" s="204">
        <f>AD42</f>
        <v>0</v>
      </c>
      <c r="AP40" s="204" t="str">
        <f>IF(AN40&lt;AO40*10,"■","ＯＫ")</f>
        <v>ＯＫ</v>
      </c>
      <c r="AQ40" s="204"/>
      <c r="AR40" s="400"/>
      <c r="AS40" s="362"/>
      <c r="AT40" s="366"/>
      <c r="AU40" s="332" t="s">
        <v>72</v>
      </c>
      <c r="AV40" s="195"/>
      <c r="AW40" s="319"/>
      <c r="AX40" s="447"/>
      <c r="AY40" s="397"/>
      <c r="AZ40" s="393"/>
      <c r="BA40" s="198"/>
      <c r="BB40" s="195"/>
      <c r="BC40" s="385"/>
      <c r="BD40" s="204"/>
      <c r="BE40" s="204"/>
      <c r="BF40" s="318"/>
      <c r="BG40" s="204"/>
      <c r="BH40" s="204"/>
      <c r="BI40" s="319"/>
      <c r="BJ40" s="204"/>
      <c r="BK40" s="204"/>
    </row>
    <row r="41" spans="1:63" ht="12" customHeight="1" thickBot="1" x14ac:dyDescent="0.25">
      <c r="A41" s="204"/>
      <c r="B41" s="629"/>
      <c r="C41" s="448" t="s">
        <v>30</v>
      </c>
      <c r="D41" s="449" t="s">
        <v>192</v>
      </c>
      <c r="E41" s="347">
        <v>825</v>
      </c>
      <c r="F41" s="348">
        <v>7418</v>
      </c>
      <c r="G41" s="196"/>
      <c r="H41" s="197"/>
      <c r="I41" s="267">
        <f t="shared" si="6"/>
        <v>0</v>
      </c>
      <c r="J41" s="309">
        <v>8</v>
      </c>
      <c r="K41" s="656"/>
      <c r="L41" s="657"/>
      <c r="M41" s="658"/>
      <c r="N41" s="375" t="s">
        <v>12</v>
      </c>
      <c r="O41" s="450" t="s">
        <v>144</v>
      </c>
      <c r="P41" s="390">
        <v>770</v>
      </c>
      <c r="Q41" s="348">
        <v>7466</v>
      </c>
      <c r="R41" s="196"/>
      <c r="S41" s="197"/>
      <c r="T41" s="267">
        <f t="shared" si="12"/>
        <v>0</v>
      </c>
      <c r="U41" s="309">
        <v>9</v>
      </c>
      <c r="V41" s="418"/>
      <c r="W41" s="418"/>
      <c r="X41" s="418"/>
      <c r="Y41" s="418"/>
      <c r="Z41" s="418"/>
      <c r="AA41" s="419"/>
      <c r="AB41" s="418"/>
      <c r="AC41" s="202" t="s">
        <v>16</v>
      </c>
      <c r="AD41" s="203" t="s">
        <v>41</v>
      </c>
      <c r="AE41" s="451"/>
      <c r="AF41" s="433"/>
      <c r="AG41" s="342"/>
      <c r="AH41" s="204"/>
      <c r="AI41" s="204"/>
      <c r="AJ41" s="204"/>
      <c r="AK41" s="204"/>
      <c r="AL41" s="204"/>
      <c r="AM41" s="204"/>
      <c r="AN41" s="204"/>
      <c r="AO41" s="204"/>
      <c r="AP41" s="204"/>
      <c r="AQ41" s="204"/>
      <c r="AR41" s="372" t="s">
        <v>56</v>
      </c>
      <c r="AS41" s="369" t="s">
        <v>8</v>
      </c>
      <c r="AT41" s="384">
        <v>7</v>
      </c>
      <c r="AU41" s="194">
        <f t="shared" ref="AU41:AU46" si="15">G38+H38</f>
        <v>0</v>
      </c>
      <c r="AV41" s="195">
        <f t="shared" ref="AV41:AV46" si="16">AT41*AU41</f>
        <v>0</v>
      </c>
      <c r="AW41" s="452"/>
      <c r="AX41" s="400"/>
      <c r="AY41" s="362"/>
      <c r="AZ41" s="453"/>
      <c r="BA41" s="200" t="s">
        <v>72</v>
      </c>
      <c r="BB41" s="195"/>
      <c r="BC41" s="385" t="str">
        <f>IF((BA42+BB42)&gt;1,"●","")</f>
        <v/>
      </c>
      <c r="BD41" s="422" t="s">
        <v>111</v>
      </c>
      <c r="BE41" s="369" t="s">
        <v>23</v>
      </c>
      <c r="BF41" s="343">
        <v>7</v>
      </c>
      <c r="BG41" s="194">
        <f>AC37+AD37</f>
        <v>0</v>
      </c>
      <c r="BH41" s="195">
        <f>BF41*BG41</f>
        <v>0</v>
      </c>
      <c r="BI41" s="385" t="str">
        <f>IF((BG41+BH41)&gt;1,"●","")</f>
        <v/>
      </c>
      <c r="BJ41" s="204"/>
      <c r="BK41" s="204"/>
    </row>
    <row r="42" spans="1:63" ht="12" customHeight="1" thickBot="1" x14ac:dyDescent="0.25">
      <c r="A42" s="204"/>
      <c r="B42" s="629"/>
      <c r="C42" s="454" t="s">
        <v>31</v>
      </c>
      <c r="D42" s="455" t="s">
        <v>192</v>
      </c>
      <c r="E42" s="347">
        <v>825</v>
      </c>
      <c r="F42" s="348">
        <v>7419</v>
      </c>
      <c r="G42" s="196"/>
      <c r="H42" s="197"/>
      <c r="I42" s="267">
        <f t="shared" si="6"/>
        <v>0</v>
      </c>
      <c r="J42" s="309">
        <v>9</v>
      </c>
      <c r="K42" s="659"/>
      <c r="L42" s="660"/>
      <c r="M42" s="661"/>
      <c r="N42" s="397" t="s">
        <v>13</v>
      </c>
      <c r="O42" s="456" t="s">
        <v>144</v>
      </c>
      <c r="P42" s="386">
        <v>770</v>
      </c>
      <c r="Q42" s="457">
        <v>7467</v>
      </c>
      <c r="R42" s="198"/>
      <c r="S42" s="201"/>
      <c r="T42" s="267">
        <f t="shared" si="12"/>
        <v>0</v>
      </c>
      <c r="U42" s="309">
        <v>10</v>
      </c>
      <c r="V42" s="633" t="s">
        <v>136</v>
      </c>
      <c r="W42" s="634"/>
      <c r="X42" s="639" t="s">
        <v>145</v>
      </c>
      <c r="Y42" s="640"/>
      <c r="Z42" s="641"/>
      <c r="AA42" s="357">
        <v>770</v>
      </c>
      <c r="AB42" s="358">
        <v>7468</v>
      </c>
      <c r="AC42" s="205"/>
      <c r="AD42" s="206"/>
      <c r="AE42" s="267">
        <f>AA42*AC42</f>
        <v>0</v>
      </c>
      <c r="AF42" s="433"/>
      <c r="AG42" s="342"/>
      <c r="AH42" s="204"/>
      <c r="AI42" s="204"/>
      <c r="AJ42" s="204"/>
      <c r="AK42" s="204"/>
      <c r="AL42" s="204"/>
      <c r="AM42" s="204"/>
      <c r="AN42" s="204" t="s">
        <v>193</v>
      </c>
      <c r="AO42" s="204"/>
      <c r="AP42" s="204"/>
      <c r="AQ42" s="204"/>
      <c r="AR42" s="379"/>
      <c r="AS42" s="345" t="s">
        <v>9</v>
      </c>
      <c r="AT42" s="394">
        <v>7</v>
      </c>
      <c r="AU42" s="196">
        <f t="shared" si="15"/>
        <v>0</v>
      </c>
      <c r="AV42" s="195">
        <f t="shared" si="16"/>
        <v>0</v>
      </c>
      <c r="AW42" s="458"/>
      <c r="AX42" s="406" t="s">
        <v>59</v>
      </c>
      <c r="AY42" s="369" t="s">
        <v>36</v>
      </c>
      <c r="AZ42" s="384">
        <v>8</v>
      </c>
      <c r="BA42" s="194">
        <f t="shared" ref="BA42:BA52" si="17">R32+S32</f>
        <v>0</v>
      </c>
      <c r="BB42" s="195">
        <f t="shared" ref="BB42:BB52" si="18">AZ42*BA42</f>
        <v>0</v>
      </c>
      <c r="BC42" s="385" t="str">
        <f t="shared" ref="BC42:BC50" si="19">IF((BA43+BB43)&gt;1,"●","")</f>
        <v/>
      </c>
      <c r="BD42" s="427"/>
      <c r="BE42" s="375" t="s">
        <v>25</v>
      </c>
      <c r="BF42" s="349">
        <v>14</v>
      </c>
      <c r="BG42" s="196">
        <f>AC38+AD38</f>
        <v>0</v>
      </c>
      <c r="BH42" s="195">
        <f>BF42*BG42</f>
        <v>0</v>
      </c>
      <c r="BI42" s="385" t="str">
        <f>IF((BG42+BH42)&gt;1,"●","")</f>
        <v/>
      </c>
      <c r="BJ42" s="204"/>
      <c r="BK42" s="204"/>
    </row>
    <row r="43" spans="1:63" ht="12" customHeight="1" thickBot="1" x14ac:dyDescent="0.25">
      <c r="A43" s="204"/>
      <c r="B43" s="628"/>
      <c r="C43" s="459" t="s">
        <v>32</v>
      </c>
      <c r="D43" s="460" t="s">
        <v>192</v>
      </c>
      <c r="E43" s="357">
        <v>825</v>
      </c>
      <c r="F43" s="358">
        <v>7420</v>
      </c>
      <c r="G43" s="198"/>
      <c r="H43" s="199"/>
      <c r="I43" s="267">
        <f t="shared" si="6"/>
        <v>0</v>
      </c>
      <c r="J43" s="309">
        <v>10</v>
      </c>
      <c r="K43" s="609" t="s">
        <v>231</v>
      </c>
      <c r="L43" s="610"/>
      <c r="M43" s="611"/>
      <c r="N43" s="369" t="s">
        <v>7</v>
      </c>
      <c r="O43" s="423"/>
      <c r="P43" s="381">
        <v>1320</v>
      </c>
      <c r="Q43" s="341">
        <v>7510</v>
      </c>
      <c r="R43" s="194"/>
      <c r="S43" s="195"/>
      <c r="T43" s="267">
        <f>P43*R43</f>
        <v>0</v>
      </c>
      <c r="U43" s="309">
        <v>4</v>
      </c>
      <c r="V43" s="635"/>
      <c r="W43" s="636"/>
      <c r="X43" s="688" t="s">
        <v>194</v>
      </c>
      <c r="Y43" s="689"/>
      <c r="Z43" s="690"/>
      <c r="AA43" s="461">
        <v>1100</v>
      </c>
      <c r="AB43" s="442">
        <v>7370</v>
      </c>
      <c r="AC43" s="207"/>
      <c r="AD43" s="208"/>
      <c r="AE43" s="267">
        <f>AA43*AC43</f>
        <v>0</v>
      </c>
      <c r="AF43" s="433"/>
      <c r="AG43" s="342"/>
      <c r="AH43" s="204"/>
      <c r="AI43" s="204"/>
      <c r="AJ43" s="204"/>
      <c r="AK43" s="204"/>
      <c r="AL43" s="204"/>
      <c r="AM43" s="204"/>
      <c r="AN43" s="204">
        <f>AC43</f>
        <v>0</v>
      </c>
      <c r="AO43" s="204">
        <f>AD43</f>
        <v>0</v>
      </c>
      <c r="AP43" s="204" t="str">
        <f>IF(AN43&lt;AO43*10,"■","ＯＫ")</f>
        <v>ＯＫ</v>
      </c>
      <c r="AQ43" s="204"/>
      <c r="AR43" s="379"/>
      <c r="AS43" s="345" t="s">
        <v>29</v>
      </c>
      <c r="AT43" s="394">
        <v>7</v>
      </c>
      <c r="AU43" s="196">
        <f t="shared" si="15"/>
        <v>0</v>
      </c>
      <c r="AV43" s="195">
        <f t="shared" si="16"/>
        <v>0</v>
      </c>
      <c r="AW43" s="458"/>
      <c r="AX43" s="409"/>
      <c r="AY43" s="375" t="s">
        <v>37</v>
      </c>
      <c r="AZ43" s="394">
        <v>9</v>
      </c>
      <c r="BA43" s="196">
        <f t="shared" si="17"/>
        <v>0</v>
      </c>
      <c r="BB43" s="195">
        <f t="shared" si="18"/>
        <v>0</v>
      </c>
      <c r="BC43" s="385" t="str">
        <f t="shared" si="19"/>
        <v/>
      </c>
      <c r="BD43" s="427"/>
      <c r="BE43" s="375" t="s">
        <v>27</v>
      </c>
      <c r="BF43" s="349">
        <v>14</v>
      </c>
      <c r="BG43" s="196">
        <f>AC39+AD39</f>
        <v>0</v>
      </c>
      <c r="BH43" s="195">
        <f>BF43*BG43</f>
        <v>0</v>
      </c>
      <c r="BI43" s="385" t="str">
        <f>IF((BG43+BH43)&gt;1,"●","")</f>
        <v/>
      </c>
      <c r="BJ43" s="204"/>
      <c r="BK43" s="204"/>
    </row>
    <row r="44" spans="1:63" ht="12" customHeight="1" thickBot="1" x14ac:dyDescent="0.25">
      <c r="A44" s="204"/>
      <c r="B44" s="697" t="s">
        <v>162</v>
      </c>
      <c r="C44" s="369" t="s">
        <v>23</v>
      </c>
      <c r="D44" s="370" t="s">
        <v>38</v>
      </c>
      <c r="E44" s="340">
        <v>1100</v>
      </c>
      <c r="F44" s="341">
        <v>7498</v>
      </c>
      <c r="G44" s="194"/>
      <c r="H44" s="195"/>
      <c r="I44" s="267">
        <f>E44*G44</f>
        <v>0</v>
      </c>
      <c r="J44" s="309">
        <v>2</v>
      </c>
      <c r="K44" s="685"/>
      <c r="L44" s="686"/>
      <c r="M44" s="687"/>
      <c r="N44" s="375" t="s">
        <v>8</v>
      </c>
      <c r="O44" s="432"/>
      <c r="P44" s="390">
        <v>1210</v>
      </c>
      <c r="Q44" s="348">
        <v>7511</v>
      </c>
      <c r="R44" s="196"/>
      <c r="S44" s="197"/>
      <c r="T44" s="267">
        <f t="shared" ref="T44:T49" si="20">P44*R44</f>
        <v>0</v>
      </c>
      <c r="U44" s="309">
        <v>5</v>
      </c>
      <c r="V44" s="635"/>
      <c r="W44" s="636"/>
      <c r="X44" s="688" t="s">
        <v>54</v>
      </c>
      <c r="Y44" s="689"/>
      <c r="Z44" s="690"/>
      <c r="AA44" s="461">
        <v>2090</v>
      </c>
      <c r="AB44" s="442">
        <v>7188</v>
      </c>
      <c r="AC44" s="207"/>
      <c r="AD44" s="208"/>
      <c r="AE44" s="267">
        <f t="shared" ref="AE44" si="21">AA44*AC44</f>
        <v>0</v>
      </c>
      <c r="AF44" s="433"/>
      <c r="AG44" s="462" t="s">
        <v>135</v>
      </c>
      <c r="AH44" s="204"/>
      <c r="AI44" s="204"/>
      <c r="AJ44" s="204"/>
      <c r="AK44" s="204"/>
      <c r="AL44" s="204"/>
      <c r="AM44" s="204"/>
      <c r="AN44" s="204" t="s">
        <v>195</v>
      </c>
      <c r="AO44" s="204"/>
      <c r="AP44" s="204"/>
      <c r="AQ44" s="204"/>
      <c r="AR44" s="379"/>
      <c r="AS44" s="448" t="s">
        <v>30</v>
      </c>
      <c r="AT44" s="394">
        <v>8</v>
      </c>
      <c r="AU44" s="196">
        <f t="shared" si="15"/>
        <v>0</v>
      </c>
      <c r="AV44" s="195">
        <f t="shared" si="16"/>
        <v>0</v>
      </c>
      <c r="AW44" s="458"/>
      <c r="AX44" s="409"/>
      <c r="AY44" s="375" t="s">
        <v>5</v>
      </c>
      <c r="AZ44" s="394">
        <v>8</v>
      </c>
      <c r="BA44" s="196">
        <f t="shared" si="17"/>
        <v>0</v>
      </c>
      <c r="BB44" s="195">
        <f t="shared" si="18"/>
        <v>0</v>
      </c>
      <c r="BC44" s="385" t="str">
        <f t="shared" si="19"/>
        <v/>
      </c>
      <c r="BD44" s="438"/>
      <c r="BE44" s="397" t="s">
        <v>28</v>
      </c>
      <c r="BF44" s="359">
        <v>17</v>
      </c>
      <c r="BG44" s="198">
        <f>AC40+AD40</f>
        <v>0</v>
      </c>
      <c r="BH44" s="439">
        <f>BF44*BG44</f>
        <v>0</v>
      </c>
      <c r="BI44" s="385" t="str">
        <f>IF((BG44+BH44)&gt;1,"●","")</f>
        <v/>
      </c>
      <c r="BJ44" s="204"/>
      <c r="BK44" s="204"/>
    </row>
    <row r="45" spans="1:63" ht="12" customHeight="1" thickBot="1" x14ac:dyDescent="0.25">
      <c r="A45" s="204"/>
      <c r="B45" s="698"/>
      <c r="C45" s="375" t="s">
        <v>40</v>
      </c>
      <c r="D45" s="376" t="s">
        <v>39</v>
      </c>
      <c r="E45" s="347">
        <v>1100</v>
      </c>
      <c r="F45" s="348">
        <v>7499</v>
      </c>
      <c r="G45" s="196"/>
      <c r="H45" s="197"/>
      <c r="I45" s="267">
        <f t="shared" ref="I45:I47" si="22">E45*G45</f>
        <v>0</v>
      </c>
      <c r="J45" s="309" t="s">
        <v>168</v>
      </c>
      <c r="K45" s="685"/>
      <c r="L45" s="686"/>
      <c r="M45" s="687"/>
      <c r="N45" s="375" t="s">
        <v>9</v>
      </c>
      <c r="O45" s="432"/>
      <c r="P45" s="390">
        <v>1210</v>
      </c>
      <c r="Q45" s="348">
        <v>7512</v>
      </c>
      <c r="R45" s="196"/>
      <c r="S45" s="197"/>
      <c r="T45" s="267">
        <f t="shared" si="20"/>
        <v>0</v>
      </c>
      <c r="U45" s="309">
        <v>6</v>
      </c>
      <c r="V45" s="635"/>
      <c r="W45" s="636"/>
      <c r="X45" s="688" t="s">
        <v>213</v>
      </c>
      <c r="Y45" s="689"/>
      <c r="Z45" s="690"/>
      <c r="AA45" s="461">
        <v>1320</v>
      </c>
      <c r="AB45" s="442">
        <v>7508</v>
      </c>
      <c r="AC45" s="209"/>
      <c r="AD45" s="210"/>
      <c r="AE45" s="267">
        <f>AA45*AC45</f>
        <v>0</v>
      </c>
      <c r="AF45" s="433"/>
      <c r="AG45" s="342"/>
      <c r="AH45" s="204"/>
      <c r="AI45" s="204"/>
      <c r="AJ45" s="204"/>
      <c r="AK45" s="204"/>
      <c r="AL45" s="204"/>
      <c r="AM45" s="204"/>
      <c r="AN45" s="204">
        <f>AC44</f>
        <v>0</v>
      </c>
      <c r="AO45" s="204">
        <f>AD44</f>
        <v>0</v>
      </c>
      <c r="AP45" s="204" t="str">
        <f>IF(AN45&lt;AO45*10,"■","ＯＫ")</f>
        <v>ＯＫ</v>
      </c>
      <c r="AQ45" s="204"/>
      <c r="AR45" s="379"/>
      <c r="AS45" s="454" t="s">
        <v>31</v>
      </c>
      <c r="AT45" s="394">
        <v>7</v>
      </c>
      <c r="AU45" s="196">
        <f t="shared" si="15"/>
        <v>0</v>
      </c>
      <c r="AV45" s="195">
        <f t="shared" si="16"/>
        <v>0</v>
      </c>
      <c r="AW45" s="458"/>
      <c r="AX45" s="409"/>
      <c r="AY45" s="375" t="s">
        <v>6</v>
      </c>
      <c r="AZ45" s="394">
        <v>8</v>
      </c>
      <c r="BA45" s="196">
        <f t="shared" si="17"/>
        <v>0</v>
      </c>
      <c r="BB45" s="195">
        <f t="shared" si="18"/>
        <v>0</v>
      </c>
      <c r="BC45" s="385" t="str">
        <f t="shared" si="19"/>
        <v/>
      </c>
      <c r="BD45" s="204"/>
      <c r="BE45" s="204"/>
      <c r="BF45" s="318"/>
      <c r="BG45" s="204"/>
      <c r="BH45" s="204"/>
      <c r="BI45" s="204"/>
      <c r="BJ45" s="204"/>
      <c r="BK45" s="204"/>
    </row>
    <row r="46" spans="1:63" ht="12" customHeight="1" thickBot="1" x14ac:dyDescent="0.25">
      <c r="A46" s="204"/>
      <c r="B46" s="698"/>
      <c r="C46" s="375" t="s">
        <v>27</v>
      </c>
      <c r="D46" s="376" t="s">
        <v>38</v>
      </c>
      <c r="E46" s="347">
        <v>1100</v>
      </c>
      <c r="F46" s="348">
        <v>7500</v>
      </c>
      <c r="G46" s="196"/>
      <c r="H46" s="197"/>
      <c r="I46" s="267">
        <f t="shared" si="22"/>
        <v>0</v>
      </c>
      <c r="J46" s="309">
        <v>3</v>
      </c>
      <c r="K46" s="685"/>
      <c r="L46" s="686"/>
      <c r="M46" s="687"/>
      <c r="N46" s="375" t="s">
        <v>10</v>
      </c>
      <c r="O46" s="432"/>
      <c r="P46" s="390">
        <v>1210</v>
      </c>
      <c r="Q46" s="348">
        <v>7513</v>
      </c>
      <c r="R46" s="196"/>
      <c r="S46" s="197"/>
      <c r="T46" s="267">
        <f t="shared" si="20"/>
        <v>0</v>
      </c>
      <c r="U46" s="309">
        <v>7</v>
      </c>
      <c r="V46" s="635"/>
      <c r="W46" s="636"/>
      <c r="X46" s="688" t="s">
        <v>211</v>
      </c>
      <c r="Y46" s="689"/>
      <c r="Z46" s="690"/>
      <c r="AA46" s="461">
        <v>1430</v>
      </c>
      <c r="AB46" s="442">
        <v>7509</v>
      </c>
      <c r="AC46" s="209"/>
      <c r="AD46" s="210"/>
      <c r="AE46" s="267">
        <f>AA46*AC46</f>
        <v>0</v>
      </c>
      <c r="AF46" s="463"/>
      <c r="AG46" s="342"/>
      <c r="AH46" s="204"/>
      <c r="AI46" s="204"/>
      <c r="AJ46" s="204"/>
      <c r="AK46" s="204"/>
      <c r="AL46" s="204"/>
      <c r="AM46" s="204"/>
      <c r="AN46" s="204" t="s">
        <v>210</v>
      </c>
      <c r="AO46" s="204"/>
      <c r="AP46" s="204"/>
      <c r="AQ46" s="204"/>
      <c r="AR46" s="392"/>
      <c r="AS46" s="459" t="s">
        <v>32</v>
      </c>
      <c r="AT46" s="393">
        <v>7</v>
      </c>
      <c r="AU46" s="198">
        <f t="shared" si="15"/>
        <v>0</v>
      </c>
      <c r="AV46" s="195">
        <f t="shared" si="16"/>
        <v>0</v>
      </c>
      <c r="AW46" s="458"/>
      <c r="AX46" s="409"/>
      <c r="AY46" s="375" t="s">
        <v>7</v>
      </c>
      <c r="AZ46" s="394">
        <v>8</v>
      </c>
      <c r="BA46" s="196">
        <f t="shared" si="17"/>
        <v>0</v>
      </c>
      <c r="BB46" s="195">
        <f t="shared" si="18"/>
        <v>0</v>
      </c>
      <c r="BC46" s="385" t="str">
        <f t="shared" si="19"/>
        <v/>
      </c>
      <c r="BD46" s="464" t="s">
        <v>134</v>
      </c>
      <c r="BE46" s="465"/>
      <c r="BF46" s="359">
        <v>7</v>
      </c>
      <c r="BG46" s="466">
        <f>AC42+AD42</f>
        <v>0</v>
      </c>
      <c r="BH46" s="439">
        <f>BF46*BG46</f>
        <v>0</v>
      </c>
      <c r="BI46" s="204"/>
      <c r="BJ46" s="204"/>
      <c r="BK46" s="204"/>
    </row>
    <row r="47" spans="1:63" ht="12" customHeight="1" thickBot="1" x14ac:dyDescent="0.25">
      <c r="A47" s="204"/>
      <c r="B47" s="699"/>
      <c r="C47" s="397" t="s">
        <v>28</v>
      </c>
      <c r="D47" s="398" t="s">
        <v>38</v>
      </c>
      <c r="E47" s="357">
        <v>1100</v>
      </c>
      <c r="F47" s="399">
        <v>7501</v>
      </c>
      <c r="G47" s="198"/>
      <c r="H47" s="201"/>
      <c r="I47" s="267">
        <f t="shared" si="22"/>
        <v>0</v>
      </c>
      <c r="J47" s="309">
        <v>4</v>
      </c>
      <c r="K47" s="685"/>
      <c r="L47" s="686"/>
      <c r="M47" s="687"/>
      <c r="N47" s="375" t="s">
        <v>11</v>
      </c>
      <c r="O47" s="432"/>
      <c r="P47" s="390">
        <v>1210</v>
      </c>
      <c r="Q47" s="348">
        <v>7514</v>
      </c>
      <c r="R47" s="196"/>
      <c r="S47" s="197"/>
      <c r="T47" s="267">
        <f t="shared" si="20"/>
        <v>0</v>
      </c>
      <c r="U47" s="309">
        <v>8</v>
      </c>
      <c r="V47" s="635"/>
      <c r="W47" s="636"/>
      <c r="X47" s="688" t="s">
        <v>68</v>
      </c>
      <c r="Y47" s="689"/>
      <c r="Z47" s="690"/>
      <c r="AA47" s="461">
        <v>1320</v>
      </c>
      <c r="AB47" s="442">
        <v>7352</v>
      </c>
      <c r="AC47" s="209"/>
      <c r="AD47" s="210"/>
      <c r="AE47" s="267">
        <f>AA47*AC47</f>
        <v>0</v>
      </c>
      <c r="AF47" s="433"/>
      <c r="AG47" s="342"/>
      <c r="AH47" s="204"/>
      <c r="AI47" s="204"/>
      <c r="AJ47" s="204"/>
      <c r="AK47" s="204"/>
      <c r="AL47" s="204"/>
      <c r="AM47" s="204"/>
      <c r="AN47" s="204">
        <f>AC45</f>
        <v>0</v>
      </c>
      <c r="AO47" s="204">
        <f>AD45</f>
        <v>0</v>
      </c>
      <c r="AP47" s="204" t="str">
        <f>IF(AN47&lt;AO47*10,"■","ＯＫ")</f>
        <v>ＯＫ</v>
      </c>
      <c r="AQ47" s="204"/>
      <c r="AR47" s="204"/>
      <c r="AS47" s="204"/>
      <c r="AT47" s="318"/>
      <c r="AU47" s="332" t="s">
        <v>72</v>
      </c>
      <c r="AV47" s="195"/>
      <c r="AW47" s="452"/>
      <c r="AX47" s="409"/>
      <c r="AY47" s="375" t="s">
        <v>8</v>
      </c>
      <c r="AZ47" s="394">
        <v>8</v>
      </c>
      <c r="BA47" s="196">
        <f t="shared" si="17"/>
        <v>0</v>
      </c>
      <c r="BB47" s="195">
        <f t="shared" si="18"/>
        <v>0</v>
      </c>
      <c r="BC47" s="385" t="str">
        <f t="shared" si="19"/>
        <v/>
      </c>
      <c r="BD47" s="204"/>
      <c r="BE47" s="204"/>
      <c r="BF47" s="318"/>
      <c r="BG47" s="204"/>
      <c r="BH47" s="204"/>
      <c r="BI47" s="204"/>
      <c r="BJ47" s="204"/>
      <c r="BK47" s="204"/>
    </row>
    <row r="48" spans="1:63" ht="12" customHeight="1" thickBot="1" x14ac:dyDescent="0.25">
      <c r="A48" s="204"/>
      <c r="B48" s="697" t="s">
        <v>82</v>
      </c>
      <c r="C48" s="369" t="s">
        <v>214</v>
      </c>
      <c r="D48" s="370" t="s">
        <v>60</v>
      </c>
      <c r="E48" s="340">
        <v>1870</v>
      </c>
      <c r="F48" s="341">
        <v>7292</v>
      </c>
      <c r="G48" s="194"/>
      <c r="H48" s="195"/>
      <c r="I48" s="267">
        <f>E48*G48</f>
        <v>0</v>
      </c>
      <c r="J48" s="373">
        <v>1</v>
      </c>
      <c r="K48" s="685"/>
      <c r="L48" s="686"/>
      <c r="M48" s="687"/>
      <c r="N48" s="375" t="s">
        <v>12</v>
      </c>
      <c r="O48" s="432"/>
      <c r="P48" s="390">
        <v>1210</v>
      </c>
      <c r="Q48" s="348">
        <v>7515</v>
      </c>
      <c r="R48" s="196"/>
      <c r="S48" s="197"/>
      <c r="T48" s="267">
        <f t="shared" si="20"/>
        <v>0</v>
      </c>
      <c r="U48" s="309">
        <v>9</v>
      </c>
      <c r="V48" s="637"/>
      <c r="W48" s="638"/>
      <c r="X48" s="700" t="s">
        <v>159</v>
      </c>
      <c r="Y48" s="701"/>
      <c r="Z48" s="702"/>
      <c r="AA48" s="461">
        <v>1650</v>
      </c>
      <c r="AB48" s="442">
        <v>7485</v>
      </c>
      <c r="AC48" s="261"/>
      <c r="AD48" s="262"/>
      <c r="AE48" s="267">
        <f>AA48*AC48</f>
        <v>0</v>
      </c>
      <c r="AF48" s="433"/>
      <c r="AG48" s="342"/>
      <c r="AH48" s="204"/>
      <c r="AI48" s="204"/>
      <c r="AJ48" s="204"/>
      <c r="AK48" s="204"/>
      <c r="AL48" s="204"/>
      <c r="AM48" s="204"/>
      <c r="AN48" s="204" t="s">
        <v>209</v>
      </c>
      <c r="AO48" s="204"/>
      <c r="AP48" s="204"/>
      <c r="AQ48" s="204"/>
      <c r="AR48" s="372" t="s">
        <v>161</v>
      </c>
      <c r="AS48" s="369" t="s">
        <v>23</v>
      </c>
      <c r="AT48" s="384">
        <v>15</v>
      </c>
      <c r="AU48" s="194">
        <f>G44+H44</f>
        <v>0</v>
      </c>
      <c r="AV48" s="195">
        <f>AT48*AU48</f>
        <v>0</v>
      </c>
      <c r="AW48" s="385"/>
      <c r="AX48" s="409"/>
      <c r="AY48" s="375" t="s">
        <v>9</v>
      </c>
      <c r="AZ48" s="394">
        <v>8</v>
      </c>
      <c r="BA48" s="196">
        <f t="shared" si="17"/>
        <v>0</v>
      </c>
      <c r="BB48" s="195">
        <f t="shared" si="18"/>
        <v>0</v>
      </c>
      <c r="BC48" s="385" t="str">
        <f t="shared" si="19"/>
        <v/>
      </c>
      <c r="BD48" s="204"/>
      <c r="BE48" s="467" t="s">
        <v>85</v>
      </c>
      <c r="BF48" s="468">
        <v>11</v>
      </c>
      <c r="BG48" s="469">
        <f t="shared" ref="BG48:BG53" si="23">AC43+AD43</f>
        <v>0</v>
      </c>
      <c r="BH48" s="195">
        <f t="shared" ref="BH48:BH52" si="24">BF48*BG48</f>
        <v>0</v>
      </c>
      <c r="BI48" s="385" t="str">
        <f>IF((BG49+BH49)&gt;1,"●","")</f>
        <v/>
      </c>
      <c r="BJ48" s="204"/>
      <c r="BK48" s="204"/>
    </row>
    <row r="49" spans="1:63" ht="12" customHeight="1" thickBot="1" x14ac:dyDescent="0.25">
      <c r="A49" s="204"/>
      <c r="B49" s="698"/>
      <c r="C49" s="375" t="s">
        <v>215</v>
      </c>
      <c r="D49" s="376" t="s">
        <v>60</v>
      </c>
      <c r="E49" s="347">
        <v>1760</v>
      </c>
      <c r="F49" s="348">
        <v>7293</v>
      </c>
      <c r="G49" s="196"/>
      <c r="H49" s="197"/>
      <c r="I49" s="267">
        <f t="shared" ref="I49:I53" si="25">E49*G49</f>
        <v>0</v>
      </c>
      <c r="J49" s="309" t="s">
        <v>189</v>
      </c>
      <c r="K49" s="612"/>
      <c r="L49" s="613"/>
      <c r="M49" s="614"/>
      <c r="N49" s="397" t="s">
        <v>13</v>
      </c>
      <c r="O49" s="470"/>
      <c r="P49" s="386">
        <v>1210</v>
      </c>
      <c r="Q49" s="358">
        <v>7516</v>
      </c>
      <c r="R49" s="198"/>
      <c r="S49" s="201"/>
      <c r="T49" s="267">
        <f t="shared" si="20"/>
        <v>0</v>
      </c>
      <c r="U49" s="309">
        <v>10</v>
      </c>
      <c r="V49" s="312"/>
      <c r="W49" s="312"/>
      <c r="X49" s="204"/>
      <c r="Y49" s="204"/>
      <c r="Z49" s="204"/>
      <c r="AA49" s="204"/>
      <c r="AB49" s="204"/>
      <c r="AC49" s="204"/>
      <c r="AD49" s="204"/>
      <c r="AE49" s="471"/>
      <c r="AF49" s="463"/>
      <c r="AG49" s="342"/>
      <c r="AH49" s="204"/>
      <c r="AI49" s="204"/>
      <c r="AJ49" s="204"/>
      <c r="AK49" s="204"/>
      <c r="AL49" s="204"/>
      <c r="AM49" s="204"/>
      <c r="AN49" s="204">
        <f>AC46</f>
        <v>0</v>
      </c>
      <c r="AO49" s="204">
        <f>AD46</f>
        <v>0</v>
      </c>
      <c r="AP49" s="204" t="str">
        <f>IF(AN49&lt;AO49*10,"■","ＯＫ")</f>
        <v>ＯＫ</v>
      </c>
      <c r="AQ49" s="204"/>
      <c r="AR49" s="379"/>
      <c r="AS49" s="375" t="s">
        <v>40</v>
      </c>
      <c r="AT49" s="394">
        <v>15</v>
      </c>
      <c r="AU49" s="196">
        <f>G45+H45</f>
        <v>0</v>
      </c>
      <c r="AV49" s="195">
        <f t="shared" ref="AV49:AV51" si="26">AT49*AU49</f>
        <v>0</v>
      </c>
      <c r="AW49" s="385"/>
      <c r="AX49" s="409"/>
      <c r="AY49" s="375" t="s">
        <v>10</v>
      </c>
      <c r="AZ49" s="394">
        <v>8</v>
      </c>
      <c r="BA49" s="196">
        <f t="shared" si="17"/>
        <v>0</v>
      </c>
      <c r="BB49" s="195">
        <f t="shared" si="18"/>
        <v>0</v>
      </c>
      <c r="BC49" s="385" t="str">
        <f t="shared" si="19"/>
        <v/>
      </c>
      <c r="BD49" s="472" t="s">
        <v>65</v>
      </c>
      <c r="BE49" s="467" t="s">
        <v>83</v>
      </c>
      <c r="BF49" s="468">
        <v>15</v>
      </c>
      <c r="BG49" s="469">
        <f t="shared" si="23"/>
        <v>0</v>
      </c>
      <c r="BH49" s="195">
        <f t="shared" si="24"/>
        <v>0</v>
      </c>
      <c r="BI49" s="385" t="str">
        <f>IF((BG52+BH52)&gt;1,"●","")</f>
        <v/>
      </c>
      <c r="BJ49" s="204"/>
      <c r="BK49" s="204"/>
    </row>
    <row r="50" spans="1:63" ht="12" customHeight="1" thickBot="1" x14ac:dyDescent="0.25">
      <c r="A50" s="204"/>
      <c r="B50" s="698"/>
      <c r="C50" s="375" t="s">
        <v>216</v>
      </c>
      <c r="D50" s="376" t="s">
        <v>152</v>
      </c>
      <c r="E50" s="347">
        <v>990</v>
      </c>
      <c r="F50" s="348">
        <v>7481</v>
      </c>
      <c r="G50" s="196"/>
      <c r="H50" s="197"/>
      <c r="I50" s="267">
        <f t="shared" si="25"/>
        <v>0</v>
      </c>
      <c r="J50" s="309">
        <v>2</v>
      </c>
      <c r="K50" s="309"/>
      <c r="L50" s="309"/>
      <c r="M50" s="309"/>
      <c r="N50" s="309"/>
      <c r="O50" s="309"/>
      <c r="P50" s="309"/>
      <c r="Q50" s="309"/>
      <c r="R50" s="309"/>
      <c r="S50" s="309"/>
      <c r="T50" s="267"/>
      <c r="U50" s="309"/>
      <c r="V50" s="312"/>
      <c r="W50" s="312"/>
      <c r="X50" s="204"/>
      <c r="Y50" s="204"/>
      <c r="Z50" s="204"/>
      <c r="AA50" s="691" t="s">
        <v>16</v>
      </c>
      <c r="AB50" s="692"/>
      <c r="AC50" s="693" t="s">
        <v>151</v>
      </c>
      <c r="AD50" s="694"/>
      <c r="AE50" s="471"/>
      <c r="AF50" s="433"/>
      <c r="AG50" s="342"/>
      <c r="AH50" s="204"/>
      <c r="AI50" s="204"/>
      <c r="AJ50" s="204"/>
      <c r="AK50" s="204"/>
      <c r="AL50" s="204"/>
      <c r="AM50" s="204"/>
      <c r="AN50" s="204" t="s">
        <v>196</v>
      </c>
      <c r="AO50" s="204"/>
      <c r="AP50" s="204"/>
      <c r="AQ50" s="204"/>
      <c r="AR50" s="379"/>
      <c r="AS50" s="375" t="s">
        <v>27</v>
      </c>
      <c r="AT50" s="394">
        <v>15</v>
      </c>
      <c r="AU50" s="196">
        <f>G46+H46</f>
        <v>0</v>
      </c>
      <c r="AV50" s="195">
        <f t="shared" si="26"/>
        <v>0</v>
      </c>
      <c r="AW50" s="385"/>
      <c r="AX50" s="409"/>
      <c r="AY50" s="375" t="s">
        <v>11</v>
      </c>
      <c r="AZ50" s="394">
        <v>8</v>
      </c>
      <c r="BA50" s="196">
        <f t="shared" si="17"/>
        <v>0</v>
      </c>
      <c r="BB50" s="195">
        <f t="shared" si="18"/>
        <v>0</v>
      </c>
      <c r="BC50" s="385" t="str">
        <f t="shared" si="19"/>
        <v/>
      </c>
      <c r="BD50" s="475"/>
      <c r="BE50" s="467" t="s">
        <v>210</v>
      </c>
      <c r="BF50" s="468">
        <v>6</v>
      </c>
      <c r="BG50" s="469">
        <f t="shared" si="23"/>
        <v>0</v>
      </c>
      <c r="BH50" s="195">
        <f t="shared" si="24"/>
        <v>0</v>
      </c>
      <c r="BI50" s="385" t="str">
        <f>IF((BG53+BH53)&gt;1,"●","")</f>
        <v/>
      </c>
      <c r="BJ50" s="204"/>
      <c r="BK50" s="204"/>
    </row>
    <row r="51" spans="1:63" ht="12" customHeight="1" thickBot="1" x14ac:dyDescent="0.25">
      <c r="A51" s="204"/>
      <c r="B51" s="698"/>
      <c r="C51" s="375" t="s">
        <v>5</v>
      </c>
      <c r="D51" s="376" t="s">
        <v>118</v>
      </c>
      <c r="E51" s="347">
        <v>990</v>
      </c>
      <c r="F51" s="348">
        <v>7482</v>
      </c>
      <c r="G51" s="196"/>
      <c r="H51" s="197"/>
      <c r="I51" s="267">
        <f t="shared" si="25"/>
        <v>0</v>
      </c>
      <c r="J51" s="309" t="s">
        <v>168</v>
      </c>
      <c r="K51" s="309"/>
      <c r="L51" s="309"/>
      <c r="M51" s="309"/>
      <c r="N51" s="309"/>
      <c r="O51" s="309"/>
      <c r="P51" s="309"/>
      <c r="Q51" s="309"/>
      <c r="R51" s="309"/>
      <c r="S51" s="309"/>
      <c r="T51" s="267"/>
      <c r="U51" s="309"/>
      <c r="V51" s="312"/>
      <c r="W51" s="312"/>
      <c r="X51" s="703" t="s">
        <v>69</v>
      </c>
      <c r="Y51" s="332"/>
      <c r="Z51" s="695" t="s">
        <v>50</v>
      </c>
      <c r="AA51" s="706">
        <f>SUM(G20:G21,G22:G23,G24:G37,G38:G43,G44:G47,G48:G53,R20:R31,R32:R42,R43:R49,AC10:AC15,AC17:AC22,AC24:AC27,AC29:AC32,AC33:AC36,AC37:AC40,AC42:AC48)</f>
        <v>45</v>
      </c>
      <c r="AB51" s="473" t="s">
        <v>49</v>
      </c>
      <c r="AC51" s="706">
        <f>SUM(H20:H21,H22:H23,H24:H37,H38:H43,H44:H47,H48:H53,S20:S31,S32:S42,S43:S49,AD10:AD15,AD17:AD22,AD24:AD27,AD29:AD32,AD33:AD36,AD37:AD40,AD42:AD48)</f>
        <v>3</v>
      </c>
      <c r="AD51" s="474" t="s">
        <v>49</v>
      </c>
      <c r="AE51" s="471"/>
      <c r="AF51" s="463"/>
      <c r="AG51" s="478"/>
      <c r="AH51" s="204"/>
      <c r="AI51" s="204"/>
      <c r="AJ51" s="204"/>
      <c r="AK51" s="204"/>
      <c r="AL51" s="204"/>
      <c r="AM51" s="204"/>
      <c r="AN51" s="204">
        <f>AC47</f>
        <v>0</v>
      </c>
      <c r="AO51" s="204">
        <f>AD47</f>
        <v>0</v>
      </c>
      <c r="AP51" s="204" t="str">
        <f>IF(AN51&lt;AO51*10,"■","ＯＫ")</f>
        <v>ＯＫ</v>
      </c>
      <c r="AQ51" s="204"/>
      <c r="AR51" s="379"/>
      <c r="AS51" s="479" t="s">
        <v>28</v>
      </c>
      <c r="AT51" s="394">
        <v>15</v>
      </c>
      <c r="AU51" s="196">
        <f>G47+H47</f>
        <v>0</v>
      </c>
      <c r="AV51" s="195">
        <f t="shared" si="26"/>
        <v>0</v>
      </c>
      <c r="AW51" s="319"/>
      <c r="AX51" s="409"/>
      <c r="AY51" s="375" t="s">
        <v>12</v>
      </c>
      <c r="AZ51" s="394">
        <v>7</v>
      </c>
      <c r="BA51" s="196">
        <f t="shared" si="17"/>
        <v>0</v>
      </c>
      <c r="BB51" s="195">
        <f t="shared" si="18"/>
        <v>0</v>
      </c>
      <c r="BC51" s="385" t="str">
        <f>IF((BA52+BB52)&gt;1,"●","")</f>
        <v/>
      </c>
      <c r="BD51" s="204"/>
      <c r="BE51" s="467" t="s">
        <v>209</v>
      </c>
      <c r="BF51" s="468">
        <v>8</v>
      </c>
      <c r="BG51" s="469">
        <f t="shared" si="23"/>
        <v>0</v>
      </c>
      <c r="BH51" s="195">
        <f t="shared" si="24"/>
        <v>0</v>
      </c>
      <c r="BI51" s="385" t="str">
        <f>IF((BG51+BH51)&gt;1,"●","")</f>
        <v/>
      </c>
      <c r="BJ51" s="204"/>
      <c r="BK51" s="204"/>
    </row>
    <row r="52" spans="1:63" ht="12" customHeight="1" thickBot="1" x14ac:dyDescent="0.25">
      <c r="A52" s="204"/>
      <c r="B52" s="698"/>
      <c r="C52" s="375" t="s">
        <v>6</v>
      </c>
      <c r="D52" s="376" t="s">
        <v>152</v>
      </c>
      <c r="E52" s="347">
        <v>990</v>
      </c>
      <c r="F52" s="348">
        <v>7483</v>
      </c>
      <c r="G52" s="196"/>
      <c r="H52" s="197"/>
      <c r="I52" s="267">
        <f t="shared" si="25"/>
        <v>0</v>
      </c>
      <c r="J52" s="309">
        <v>3</v>
      </c>
      <c r="K52" s="309"/>
      <c r="L52" s="309"/>
      <c r="M52" s="309"/>
      <c r="N52" s="204"/>
      <c r="O52" s="309"/>
      <c r="P52" s="309"/>
      <c r="Q52" s="309"/>
      <c r="R52" s="309"/>
      <c r="S52" s="309"/>
      <c r="T52" s="267"/>
      <c r="U52" s="309"/>
      <c r="V52" s="312"/>
      <c r="W52" s="312"/>
      <c r="X52" s="704"/>
      <c r="Y52" s="380"/>
      <c r="Z52" s="696"/>
      <c r="AA52" s="707"/>
      <c r="AB52" s="476"/>
      <c r="AC52" s="707"/>
      <c r="AD52" s="477"/>
      <c r="AE52" s="471"/>
      <c r="AF52" s="463"/>
      <c r="AG52" s="204"/>
      <c r="AH52" s="204"/>
      <c r="AI52" s="204"/>
      <c r="AJ52" s="204"/>
      <c r="AK52" s="204"/>
      <c r="AL52" s="204"/>
      <c r="AM52" s="204"/>
      <c r="AN52" s="204" t="s">
        <v>207</v>
      </c>
      <c r="AO52" s="204"/>
      <c r="AP52" s="204"/>
      <c r="AQ52" s="204"/>
      <c r="AR52" s="379"/>
      <c r="AS52" s="480"/>
      <c r="AT52" s="394"/>
      <c r="AU52" s="196"/>
      <c r="AV52" s="195"/>
      <c r="AW52" s="385"/>
      <c r="AX52" s="415"/>
      <c r="AY52" s="397" t="s">
        <v>13</v>
      </c>
      <c r="AZ52" s="393">
        <v>10</v>
      </c>
      <c r="BA52" s="198">
        <f t="shared" si="17"/>
        <v>0</v>
      </c>
      <c r="BB52" s="195">
        <f t="shared" si="18"/>
        <v>0</v>
      </c>
      <c r="BC52" s="319"/>
      <c r="BD52" s="204"/>
      <c r="BE52" s="467" t="s">
        <v>84</v>
      </c>
      <c r="BF52" s="468">
        <v>8</v>
      </c>
      <c r="BG52" s="469">
        <f t="shared" si="23"/>
        <v>0</v>
      </c>
      <c r="BH52" s="439">
        <f t="shared" si="24"/>
        <v>0</v>
      </c>
      <c r="BI52" s="385"/>
      <c r="BJ52" s="204"/>
      <c r="BK52" s="204"/>
    </row>
    <row r="53" spans="1:63" ht="12" customHeight="1" thickBot="1" x14ac:dyDescent="0.25">
      <c r="A53" s="204"/>
      <c r="B53" s="699"/>
      <c r="C53" s="397" t="s">
        <v>7</v>
      </c>
      <c r="D53" s="398" t="s">
        <v>153</v>
      </c>
      <c r="E53" s="357">
        <v>990</v>
      </c>
      <c r="F53" s="399">
        <v>7484</v>
      </c>
      <c r="G53" s="198"/>
      <c r="H53" s="201"/>
      <c r="I53" s="267">
        <f t="shared" si="25"/>
        <v>0</v>
      </c>
      <c r="J53" s="309">
        <v>4</v>
      </c>
      <c r="K53" s="309"/>
      <c r="L53" s="309"/>
      <c r="M53" s="309"/>
      <c r="N53" s="309"/>
      <c r="O53" s="309"/>
      <c r="P53" s="309"/>
      <c r="Q53" s="309"/>
      <c r="R53" s="309"/>
      <c r="S53" s="309"/>
      <c r="T53" s="267"/>
      <c r="U53" s="309"/>
      <c r="V53" s="312"/>
      <c r="W53" s="312"/>
      <c r="X53" s="704"/>
      <c r="Y53" s="708" t="s">
        <v>113</v>
      </c>
      <c r="Z53" s="710">
        <f>I71+T71+AE71</f>
        <v>51315</v>
      </c>
      <c r="AA53" s="711"/>
      <c r="AB53" s="473" t="s">
        <v>51</v>
      </c>
      <c r="AC53" s="714">
        <v>0</v>
      </c>
      <c r="AD53" s="474" t="s">
        <v>51</v>
      </c>
      <c r="AE53" s="471"/>
      <c r="AF53" s="463"/>
      <c r="AG53" s="204"/>
      <c r="AH53" s="204"/>
      <c r="AI53" s="204"/>
      <c r="AJ53" s="204"/>
      <c r="AK53" s="204"/>
      <c r="AL53" s="204"/>
      <c r="AM53" s="204"/>
      <c r="AN53" s="204">
        <f>AC48</f>
        <v>0</v>
      </c>
      <c r="AO53" s="204">
        <f>AD48</f>
        <v>0</v>
      </c>
      <c r="AP53" s="204" t="str">
        <f>IF(AN53&lt;AO53*10,"■","ＯＫ")</f>
        <v>ＯＫ</v>
      </c>
      <c r="AQ53" s="204"/>
      <c r="AR53" s="392"/>
      <c r="AS53" s="481"/>
      <c r="AT53" s="393"/>
      <c r="AU53" s="198"/>
      <c r="AV53" s="439"/>
      <c r="AW53" s="385"/>
      <c r="AX53" s="204"/>
      <c r="AY53" s="482"/>
      <c r="AZ53" s="483"/>
      <c r="BA53" s="484"/>
      <c r="BB53" s="485"/>
      <c r="BC53" s="319"/>
      <c r="BD53" s="204"/>
      <c r="BE53" s="467" t="s">
        <v>158</v>
      </c>
      <c r="BF53" s="468">
        <v>8</v>
      </c>
      <c r="BG53" s="469">
        <f t="shared" si="23"/>
        <v>0</v>
      </c>
      <c r="BH53" s="439">
        <f>BF53*BG53</f>
        <v>0</v>
      </c>
      <c r="BI53" s="385"/>
      <c r="BJ53" s="204"/>
      <c r="BK53" s="204"/>
    </row>
    <row r="54" spans="1:63" ht="12" customHeight="1" thickBot="1" x14ac:dyDescent="0.25">
      <c r="A54" s="204"/>
      <c r="B54" s="304"/>
      <c r="C54" s="305"/>
      <c r="D54" s="305"/>
      <c r="E54" s="306"/>
      <c r="F54" s="307"/>
      <c r="G54" s="268"/>
      <c r="H54" s="268"/>
      <c r="I54" s="308"/>
      <c r="J54" s="309"/>
      <c r="K54" s="309"/>
      <c r="L54" s="309"/>
      <c r="M54" s="309"/>
      <c r="N54" s="309"/>
      <c r="O54" s="309"/>
      <c r="P54" s="309"/>
      <c r="Q54" s="309"/>
      <c r="R54" s="309"/>
      <c r="S54" s="309"/>
      <c r="T54" s="267"/>
      <c r="U54" s="309"/>
      <c r="V54" s="312"/>
      <c r="W54" s="312"/>
      <c r="X54" s="705"/>
      <c r="Y54" s="709"/>
      <c r="Z54" s="712"/>
      <c r="AA54" s="713"/>
      <c r="AB54" s="476"/>
      <c r="AC54" s="715"/>
      <c r="AD54" s="477"/>
      <c r="AE54" s="471"/>
      <c r="AF54" s="463"/>
      <c r="AG54" s="204"/>
      <c r="AH54" s="204"/>
      <c r="AI54" s="204"/>
      <c r="AJ54" s="204"/>
      <c r="AK54" s="204"/>
      <c r="AL54" s="204"/>
      <c r="AM54" s="204"/>
      <c r="AN54" s="204"/>
      <c r="AO54" s="204"/>
      <c r="AP54" s="204"/>
      <c r="AQ54" s="204"/>
      <c r="AR54" s="204"/>
      <c r="AS54" s="204"/>
      <c r="AT54" s="318"/>
      <c r="AU54" s="204"/>
      <c r="AV54" s="204"/>
      <c r="AW54" s="385"/>
      <c r="AX54" s="400"/>
      <c r="AY54" s="362"/>
      <c r="AZ54" s="453"/>
      <c r="BA54" s="200" t="s">
        <v>72</v>
      </c>
      <c r="BB54" s="195"/>
      <c r="BC54" s="486"/>
      <c r="BD54" s="204"/>
      <c r="BE54" s="204"/>
      <c r="BF54" s="318"/>
      <c r="BG54" s="204"/>
      <c r="BH54" s="204"/>
      <c r="BI54" s="385"/>
      <c r="BJ54" s="204"/>
      <c r="BK54" s="204"/>
    </row>
    <row r="55" spans="1:63" ht="12" customHeight="1" thickBot="1" x14ac:dyDescent="0.25">
      <c r="A55" s="204"/>
      <c r="B55" s="304"/>
      <c r="C55" s="305"/>
      <c r="D55" s="305"/>
      <c r="E55" s="306"/>
      <c r="F55" s="307"/>
      <c r="G55" s="268"/>
      <c r="H55" s="268"/>
      <c r="I55" s="308"/>
      <c r="J55" s="309"/>
      <c r="K55" s="684"/>
      <c r="L55" s="684"/>
      <c r="M55" s="684"/>
      <c r="N55" s="684"/>
      <c r="O55" s="684"/>
      <c r="P55" s="684"/>
      <c r="Q55" s="684"/>
      <c r="R55" s="684"/>
      <c r="S55" s="684"/>
      <c r="T55" s="684"/>
      <c r="U55" s="684"/>
      <c r="V55" s="684"/>
      <c r="W55" s="312"/>
      <c r="X55" s="204"/>
      <c r="Y55" s="204"/>
      <c r="Z55" s="204"/>
      <c r="AA55" s="204"/>
      <c r="AB55" s="204"/>
      <c r="AC55" s="204"/>
      <c r="AD55" s="204"/>
      <c r="AE55" s="471"/>
      <c r="AF55" s="463"/>
      <c r="AG55" s="204"/>
      <c r="AH55" s="204"/>
      <c r="AI55" s="204"/>
      <c r="AJ55" s="204"/>
      <c r="AK55" s="204"/>
      <c r="AL55" s="204"/>
      <c r="AM55" s="204"/>
      <c r="AN55" s="204"/>
      <c r="AO55" s="204"/>
      <c r="AP55" s="204"/>
      <c r="AQ55" s="204"/>
      <c r="AR55" s="424"/>
      <c r="AS55" s="425"/>
      <c r="AT55" s="426"/>
      <c r="AU55" s="200" t="s">
        <v>72</v>
      </c>
      <c r="AV55" s="195"/>
      <c r="AW55" s="385"/>
      <c r="AX55" s="406" t="s">
        <v>219</v>
      </c>
      <c r="AY55" s="369" t="s">
        <v>7</v>
      </c>
      <c r="AZ55" s="384">
        <v>4</v>
      </c>
      <c r="BA55" s="194">
        <f t="shared" ref="BA55:BA61" si="27">R43+S43</f>
        <v>0</v>
      </c>
      <c r="BB55" s="195">
        <f t="shared" ref="BB55:BB61" si="28">AZ55*BA55</f>
        <v>0</v>
      </c>
      <c r="BC55" s="486" t="str">
        <f>IF((BA55+BB55)&gt;1,"●","")</f>
        <v/>
      </c>
      <c r="BD55" s="204"/>
      <c r="BE55" s="204"/>
      <c r="BF55" s="318"/>
      <c r="BG55" s="204"/>
      <c r="BH55" s="204"/>
      <c r="BI55" s="385"/>
      <c r="BJ55" s="204"/>
      <c r="BK55" s="204"/>
    </row>
    <row r="56" spans="1:63" ht="12" customHeight="1" thickBot="1" x14ac:dyDescent="0.25">
      <c r="A56" s="204"/>
      <c r="B56" s="304"/>
      <c r="C56" s="305"/>
      <c r="D56" s="305"/>
      <c r="E56" s="306"/>
      <c r="F56" s="307"/>
      <c r="G56" s="268"/>
      <c r="H56" s="268"/>
      <c r="I56" s="308"/>
      <c r="J56" s="309"/>
      <c r="K56" s="684"/>
      <c r="L56" s="684"/>
      <c r="M56" s="684"/>
      <c r="N56" s="684"/>
      <c r="O56" s="684"/>
      <c r="P56" s="684"/>
      <c r="Q56" s="684"/>
      <c r="R56" s="684"/>
      <c r="S56" s="684"/>
      <c r="T56" s="684"/>
      <c r="U56" s="684"/>
      <c r="V56" s="684"/>
      <c r="W56" s="312"/>
      <c r="X56" s="204"/>
      <c r="Y56" s="204"/>
      <c r="Z56" s="204"/>
      <c r="AA56" s="204"/>
      <c r="AB56" s="204"/>
      <c r="AC56" s="204"/>
      <c r="AD56" s="204"/>
      <c r="AE56" s="471"/>
      <c r="AF56" s="463"/>
      <c r="AG56" s="478"/>
      <c r="AH56" s="204"/>
      <c r="AI56" s="204"/>
      <c r="AJ56" s="204"/>
      <c r="AK56" s="204"/>
      <c r="AL56" s="204"/>
      <c r="AM56" s="204"/>
      <c r="AN56" s="204"/>
      <c r="AO56" s="204"/>
      <c r="AP56" s="204"/>
      <c r="AQ56" s="204"/>
      <c r="AR56" s="434" t="s">
        <v>46</v>
      </c>
      <c r="AS56" s="369" t="s">
        <v>186</v>
      </c>
      <c r="AT56" s="384">
        <v>15</v>
      </c>
      <c r="AU56" s="194">
        <f t="shared" ref="AU56:AU61" si="29">G48+H48</f>
        <v>0</v>
      </c>
      <c r="AV56" s="195">
        <f>AT56*AU56</f>
        <v>0</v>
      </c>
      <c r="AW56" s="385"/>
      <c r="AX56" s="409"/>
      <c r="AY56" s="375" t="s">
        <v>8</v>
      </c>
      <c r="AZ56" s="394">
        <v>4</v>
      </c>
      <c r="BA56" s="196">
        <f t="shared" si="27"/>
        <v>0</v>
      </c>
      <c r="BB56" s="195">
        <f t="shared" si="28"/>
        <v>0</v>
      </c>
      <c r="BC56" s="486"/>
      <c r="BD56" s="204"/>
      <c r="BE56" s="204"/>
      <c r="BF56" s="318"/>
      <c r="BG56" s="204"/>
      <c r="BH56" s="204"/>
      <c r="BI56" s="385"/>
      <c r="BJ56" s="204"/>
      <c r="BK56" s="204"/>
    </row>
    <row r="57" spans="1:63" ht="12" customHeight="1" thickBot="1" x14ac:dyDescent="0.25">
      <c r="A57" s="204"/>
      <c r="B57" s="304"/>
      <c r="C57" s="305"/>
      <c r="D57" s="305"/>
      <c r="E57" s="306"/>
      <c r="F57" s="307"/>
      <c r="G57" s="268"/>
      <c r="H57" s="268"/>
      <c r="I57" s="308"/>
      <c r="J57" s="309"/>
      <c r="K57" s="684"/>
      <c r="L57" s="684"/>
      <c r="M57" s="684"/>
      <c r="N57" s="684"/>
      <c r="O57" s="684"/>
      <c r="P57" s="684"/>
      <c r="Q57" s="684"/>
      <c r="R57" s="684"/>
      <c r="S57" s="684"/>
      <c r="T57" s="684"/>
      <c r="U57" s="684"/>
      <c r="V57" s="684"/>
      <c r="W57" s="312"/>
      <c r="X57" s="204"/>
      <c r="Y57" s="204"/>
      <c r="Z57" s="204"/>
      <c r="AA57" s="204"/>
      <c r="AB57" s="204"/>
      <c r="AC57" s="487"/>
      <c r="AD57" s="488"/>
      <c r="AE57" s="204"/>
      <c r="AF57" s="204"/>
      <c r="AG57" s="478"/>
      <c r="AH57" s="204"/>
      <c r="AI57" s="204"/>
      <c r="AJ57" s="204"/>
      <c r="AK57" s="204"/>
      <c r="AL57" s="204"/>
      <c r="AM57" s="204"/>
      <c r="AN57" s="204"/>
      <c r="AO57" s="204"/>
      <c r="AP57" s="204"/>
      <c r="AQ57" s="204"/>
      <c r="AR57" s="437"/>
      <c r="AS57" s="375" t="s">
        <v>188</v>
      </c>
      <c r="AT57" s="394">
        <v>15</v>
      </c>
      <c r="AU57" s="196">
        <f t="shared" si="29"/>
        <v>0</v>
      </c>
      <c r="AV57" s="195">
        <f t="shared" ref="AV57:AV61" si="30">AT57*AU57</f>
        <v>0</v>
      </c>
      <c r="AW57" s="385"/>
      <c r="AX57" s="409"/>
      <c r="AY57" s="375" t="s">
        <v>9</v>
      </c>
      <c r="AZ57" s="394">
        <v>4</v>
      </c>
      <c r="BA57" s="196">
        <f t="shared" si="27"/>
        <v>0</v>
      </c>
      <c r="BB57" s="195">
        <f t="shared" si="28"/>
        <v>0</v>
      </c>
      <c r="BC57" s="486"/>
      <c r="BD57" s="204"/>
      <c r="BE57" s="204"/>
      <c r="BF57" s="318"/>
      <c r="BG57" s="204"/>
      <c r="BH57" s="204"/>
      <c r="BI57" s="385"/>
      <c r="BJ57" s="204"/>
      <c r="BK57" s="204"/>
    </row>
    <row r="58" spans="1:63" ht="12" customHeight="1" thickBot="1" x14ac:dyDescent="0.25">
      <c r="A58" s="204"/>
      <c r="B58" s="304"/>
      <c r="C58" s="305"/>
      <c r="D58" s="305"/>
      <c r="E58" s="306"/>
      <c r="F58" s="307"/>
      <c r="G58" s="268"/>
      <c r="H58" s="268"/>
      <c r="I58" s="308"/>
      <c r="J58" s="309"/>
      <c r="K58" s="684"/>
      <c r="L58" s="684"/>
      <c r="M58" s="684"/>
      <c r="N58" s="684"/>
      <c r="O58" s="684"/>
      <c r="P58" s="684"/>
      <c r="Q58" s="684"/>
      <c r="R58" s="684"/>
      <c r="S58" s="684"/>
      <c r="T58" s="684"/>
      <c r="U58" s="684"/>
      <c r="V58" s="684"/>
      <c r="W58" s="312"/>
      <c r="X58" s="204"/>
      <c r="Y58" s="204"/>
      <c r="Z58" s="204"/>
      <c r="AA58" s="204"/>
      <c r="AB58" s="204"/>
      <c r="AC58" s="487"/>
      <c r="AD58" s="487"/>
      <c r="AE58" s="204"/>
      <c r="AF58" s="204"/>
      <c r="AG58" s="478"/>
      <c r="AH58" s="204"/>
      <c r="AI58" s="204"/>
      <c r="AJ58" s="204"/>
      <c r="AK58" s="204"/>
      <c r="AL58" s="204"/>
      <c r="AM58" s="204"/>
      <c r="AN58" s="204"/>
      <c r="AO58" s="204"/>
      <c r="AP58" s="204"/>
      <c r="AQ58" s="204"/>
      <c r="AR58" s="437"/>
      <c r="AS58" s="375" t="s">
        <v>23</v>
      </c>
      <c r="AT58" s="394">
        <v>15</v>
      </c>
      <c r="AU58" s="196">
        <f t="shared" si="29"/>
        <v>0</v>
      </c>
      <c r="AV58" s="195">
        <f t="shared" si="30"/>
        <v>0</v>
      </c>
      <c r="AW58" s="385"/>
      <c r="AX58" s="409"/>
      <c r="AY58" s="375" t="s">
        <v>10</v>
      </c>
      <c r="AZ58" s="394">
        <v>4</v>
      </c>
      <c r="BA58" s="196">
        <f t="shared" si="27"/>
        <v>0</v>
      </c>
      <c r="BB58" s="195">
        <f t="shared" si="28"/>
        <v>0</v>
      </c>
      <c r="BC58" s="486"/>
      <c r="BD58" s="204"/>
      <c r="BE58" s="204"/>
      <c r="BF58" s="318"/>
      <c r="BG58" s="204"/>
      <c r="BH58" s="204"/>
      <c r="BI58" s="385"/>
      <c r="BJ58" s="204"/>
      <c r="BK58" s="204"/>
    </row>
    <row r="59" spans="1:63" ht="12" customHeight="1" thickBot="1" x14ac:dyDescent="0.25">
      <c r="A59" s="204"/>
      <c r="B59" s="304"/>
      <c r="C59" s="305"/>
      <c r="D59" s="305"/>
      <c r="E59" s="306"/>
      <c r="F59" s="307"/>
      <c r="G59" s="268"/>
      <c r="H59" s="268"/>
      <c r="I59" s="308"/>
      <c r="J59" s="308"/>
      <c r="K59" s="684"/>
      <c r="L59" s="684"/>
      <c r="M59" s="684"/>
      <c r="N59" s="684"/>
      <c r="O59" s="684"/>
      <c r="P59" s="684"/>
      <c r="Q59" s="684"/>
      <c r="R59" s="684"/>
      <c r="S59" s="684"/>
      <c r="T59" s="684"/>
      <c r="U59" s="684"/>
      <c r="V59" s="684"/>
      <c r="W59" s="312"/>
      <c r="X59" s="312"/>
      <c r="Y59" s="312"/>
      <c r="Z59" s="312"/>
      <c r="AA59" s="489"/>
      <c r="AB59" s="489"/>
      <c r="AC59" s="490"/>
      <c r="AD59" s="491">
        <f>AS80</f>
        <v>461</v>
      </c>
      <c r="AE59" s="204"/>
      <c r="AF59" s="204"/>
      <c r="AG59" s="478"/>
      <c r="AH59" s="204"/>
      <c r="AI59" s="204"/>
      <c r="AJ59" s="204"/>
      <c r="AK59" s="204"/>
      <c r="AL59" s="204"/>
      <c r="AM59" s="204"/>
      <c r="AN59" s="204"/>
      <c r="AO59" s="204"/>
      <c r="AP59" s="204"/>
      <c r="AQ59" s="204"/>
      <c r="AR59" s="437"/>
      <c r="AS59" s="375" t="s">
        <v>25</v>
      </c>
      <c r="AT59" s="394">
        <v>14</v>
      </c>
      <c r="AU59" s="196">
        <f t="shared" si="29"/>
        <v>0</v>
      </c>
      <c r="AV59" s="195">
        <f t="shared" si="30"/>
        <v>0</v>
      </c>
      <c r="AW59" s="385"/>
      <c r="AX59" s="409"/>
      <c r="AY59" s="375" t="s">
        <v>11</v>
      </c>
      <c r="AZ59" s="394">
        <v>5</v>
      </c>
      <c r="BA59" s="196">
        <f t="shared" si="27"/>
        <v>0</v>
      </c>
      <c r="BB59" s="195">
        <f t="shared" si="28"/>
        <v>0</v>
      </c>
      <c r="BC59" s="486"/>
      <c r="BD59" s="204"/>
      <c r="BE59" s="204"/>
      <c r="BF59" s="318"/>
      <c r="BG59" s="204"/>
      <c r="BH59" s="204"/>
      <c r="BI59" s="385"/>
      <c r="BJ59" s="204"/>
      <c r="BK59" s="204"/>
    </row>
    <row r="60" spans="1:63" ht="12" customHeight="1" thickBot="1" x14ac:dyDescent="0.25">
      <c r="A60" s="204"/>
      <c r="B60" s="304"/>
      <c r="C60" s="305"/>
      <c r="D60" s="305"/>
      <c r="E60" s="306"/>
      <c r="F60" s="307"/>
      <c r="G60" s="268"/>
      <c r="H60" s="268"/>
      <c r="I60" s="308"/>
      <c r="J60" s="310"/>
      <c r="K60" s="684"/>
      <c r="L60" s="684"/>
      <c r="M60" s="684"/>
      <c r="N60" s="684"/>
      <c r="O60" s="684"/>
      <c r="P60" s="684"/>
      <c r="Q60" s="684"/>
      <c r="R60" s="684"/>
      <c r="S60" s="684"/>
      <c r="T60" s="684"/>
      <c r="U60" s="684"/>
      <c r="V60" s="684"/>
      <c r="W60" s="492"/>
      <c r="X60" s="204"/>
      <c r="Y60" s="204"/>
      <c r="Z60" s="204"/>
      <c r="AA60" s="204"/>
      <c r="AB60" s="489"/>
      <c r="AC60" s="489"/>
      <c r="AD60" s="204"/>
      <c r="AE60" s="204"/>
      <c r="AF60" s="204"/>
      <c r="AG60" s="478"/>
      <c r="AH60" s="489"/>
      <c r="AI60" s="489"/>
      <c r="AJ60" s="493"/>
      <c r="AK60" s="204"/>
      <c r="AL60" s="204"/>
      <c r="AM60" s="204"/>
      <c r="AN60" s="204"/>
      <c r="AO60" s="204"/>
      <c r="AP60" s="204"/>
      <c r="AQ60" s="204"/>
      <c r="AR60" s="437"/>
      <c r="AS60" s="375" t="s">
        <v>27</v>
      </c>
      <c r="AT60" s="394">
        <v>14</v>
      </c>
      <c r="AU60" s="196">
        <f t="shared" si="29"/>
        <v>0</v>
      </c>
      <c r="AV60" s="195">
        <f t="shared" si="30"/>
        <v>0</v>
      </c>
      <c r="AW60" s="319"/>
      <c r="AX60" s="409"/>
      <c r="AY60" s="375" t="s">
        <v>12</v>
      </c>
      <c r="AZ60" s="394">
        <v>5</v>
      </c>
      <c r="BA60" s="196">
        <f t="shared" si="27"/>
        <v>0</v>
      </c>
      <c r="BB60" s="195">
        <f t="shared" si="28"/>
        <v>0</v>
      </c>
      <c r="BC60" s="486"/>
      <c r="BD60" s="204"/>
      <c r="BE60" s="204"/>
      <c r="BF60" s="318"/>
      <c r="BG60" s="204"/>
      <c r="BH60" s="204"/>
      <c r="BI60" s="319"/>
      <c r="BJ60" s="204"/>
      <c r="BK60" s="204"/>
    </row>
    <row r="61" spans="1:63" ht="12" customHeight="1" thickBot="1" x14ac:dyDescent="0.25">
      <c r="A61" s="204"/>
      <c r="B61" s="304"/>
      <c r="C61" s="305"/>
      <c r="D61" s="305"/>
      <c r="E61" s="306"/>
      <c r="F61" s="307"/>
      <c r="G61" s="268"/>
      <c r="H61" s="268"/>
      <c r="I61" s="308"/>
      <c r="J61" s="310"/>
      <c r="K61" s="684"/>
      <c r="L61" s="684"/>
      <c r="M61" s="684"/>
      <c r="N61" s="684"/>
      <c r="O61" s="684"/>
      <c r="P61" s="684"/>
      <c r="Q61" s="684"/>
      <c r="R61" s="684"/>
      <c r="S61" s="684"/>
      <c r="T61" s="684"/>
      <c r="U61" s="684"/>
      <c r="V61" s="684"/>
      <c r="W61" s="492"/>
      <c r="X61" s="478"/>
      <c r="Y61" s="478"/>
      <c r="Z61" s="478"/>
      <c r="AA61" s="204"/>
      <c r="AB61" s="204"/>
      <c r="AC61" s="204"/>
      <c r="AD61" s="494"/>
      <c r="AE61" s="204"/>
      <c r="AF61" s="494" t="s">
        <v>232</v>
      </c>
      <c r="AG61" s="478"/>
      <c r="AH61" s="489"/>
      <c r="AI61" s="495"/>
      <c r="AJ61" s="493"/>
      <c r="AK61" s="204"/>
      <c r="AL61" s="204"/>
      <c r="AM61" s="204"/>
      <c r="AN61" s="204"/>
      <c r="AO61" s="204"/>
      <c r="AP61" s="204"/>
      <c r="AQ61" s="204"/>
      <c r="AR61" s="437"/>
      <c r="AS61" s="375" t="s">
        <v>28</v>
      </c>
      <c r="AT61" s="394">
        <v>14</v>
      </c>
      <c r="AU61" s="196">
        <f t="shared" si="29"/>
        <v>0</v>
      </c>
      <c r="AV61" s="195">
        <f t="shared" si="30"/>
        <v>0</v>
      </c>
      <c r="AW61" s="319"/>
      <c r="AX61" s="409"/>
      <c r="AY61" s="479" t="s">
        <v>13</v>
      </c>
      <c r="AZ61" s="496">
        <v>5</v>
      </c>
      <c r="BA61" s="387">
        <f t="shared" si="27"/>
        <v>0</v>
      </c>
      <c r="BB61" s="265">
        <f t="shared" si="28"/>
        <v>0</v>
      </c>
      <c r="BC61" s="486"/>
      <c r="BD61" s="204"/>
      <c r="BE61" s="204"/>
      <c r="BF61" s="318"/>
      <c r="BG61" s="204"/>
      <c r="BH61" s="204"/>
      <c r="BI61" s="319"/>
      <c r="BJ61" s="204"/>
      <c r="BK61" s="204"/>
    </row>
    <row r="62" spans="1:63" ht="4.2" customHeight="1" x14ac:dyDescent="0.2">
      <c r="A62" s="204"/>
      <c r="B62" s="304"/>
      <c r="C62" s="305"/>
      <c r="D62" s="305"/>
      <c r="E62" s="306"/>
      <c r="F62" s="307"/>
      <c r="G62" s="268"/>
      <c r="H62" s="268"/>
      <c r="I62" s="308"/>
      <c r="J62" s="311"/>
      <c r="K62" s="309"/>
      <c r="L62" s="309"/>
      <c r="M62" s="309"/>
      <c r="N62" s="309"/>
      <c r="O62" s="309"/>
      <c r="P62" s="309"/>
      <c r="Q62" s="309"/>
      <c r="R62" s="309"/>
      <c r="S62" s="309"/>
      <c r="T62" s="267"/>
      <c r="U62" s="326"/>
      <c r="V62" s="492"/>
      <c r="W62" s="492"/>
      <c r="X62" s="204"/>
      <c r="Y62" s="204"/>
      <c r="Z62" s="204"/>
      <c r="AA62" s="451"/>
      <c r="AB62" s="451"/>
      <c r="AC62" s="204"/>
      <c r="AD62" s="204"/>
      <c r="AE62" s="204"/>
      <c r="AF62" s="204"/>
      <c r="AG62" s="478"/>
      <c r="AH62" s="489"/>
      <c r="AI62" s="497"/>
      <c r="AJ62" s="204"/>
      <c r="AK62" s="204"/>
      <c r="AL62" s="204"/>
      <c r="AM62" s="204"/>
      <c r="AN62" s="204"/>
      <c r="AO62" s="204"/>
      <c r="AP62" s="204"/>
      <c r="AQ62" s="204"/>
      <c r="AR62" s="437"/>
      <c r="AS62" s="375"/>
      <c r="AT62" s="394"/>
      <c r="AU62" s="196"/>
      <c r="AV62" s="195"/>
      <c r="AW62" s="319"/>
      <c r="AX62" s="498"/>
      <c r="AY62" s="499"/>
      <c r="AZ62" s="500"/>
      <c r="BA62" s="501"/>
      <c r="BB62" s="501"/>
      <c r="BC62" s="319"/>
      <c r="BD62" s="204"/>
      <c r="BE62" s="204"/>
      <c r="BF62" s="318"/>
      <c r="BG62" s="204"/>
      <c r="BH62" s="204"/>
      <c r="BI62" s="319"/>
      <c r="BJ62" s="204"/>
      <c r="BK62" s="204"/>
    </row>
    <row r="63" spans="1:63" ht="22.2" hidden="1" customHeight="1" thickBot="1" x14ac:dyDescent="0.25">
      <c r="B63" s="259"/>
      <c r="C63" s="5"/>
      <c r="D63" s="5"/>
      <c r="E63" s="176"/>
      <c r="F63" s="169"/>
      <c r="G63" s="177"/>
      <c r="H63" s="177"/>
      <c r="I63" s="187"/>
      <c r="J63" s="181"/>
      <c r="K63" s="187"/>
      <c r="L63" s="187"/>
      <c r="M63" s="187"/>
      <c r="N63" s="187"/>
      <c r="O63" s="187"/>
      <c r="P63" s="187"/>
      <c r="Q63" s="187"/>
      <c r="R63" s="187"/>
      <c r="S63" s="187"/>
      <c r="T63" s="188"/>
      <c r="V63" s="178"/>
      <c r="W63" s="178"/>
      <c r="AC63" s="716"/>
      <c r="AD63" s="716"/>
      <c r="AE63" s="2"/>
      <c r="AF63" s="3"/>
      <c r="AG63" s="3"/>
      <c r="AR63" s="260"/>
      <c r="AS63" s="116"/>
      <c r="AT63" s="114"/>
      <c r="AU63" s="20"/>
      <c r="AV63" s="82"/>
    </row>
    <row r="64" spans="1:63" ht="21" hidden="1" customHeight="1" x14ac:dyDescent="0.2">
      <c r="B64" s="259"/>
      <c r="C64" s="5"/>
      <c r="D64" s="5"/>
      <c r="E64" s="176"/>
      <c r="F64" s="169"/>
      <c r="G64" s="177"/>
      <c r="H64" s="177"/>
      <c r="I64" s="187"/>
      <c r="J64" s="181"/>
      <c r="K64" s="187"/>
      <c r="L64" s="187"/>
      <c r="M64" s="187"/>
      <c r="N64" s="187"/>
      <c r="O64" s="187"/>
      <c r="P64" s="187"/>
      <c r="Q64" s="187"/>
      <c r="R64" s="187"/>
      <c r="S64" s="187"/>
      <c r="T64" s="188"/>
      <c r="V64" s="178"/>
      <c r="W64" s="178"/>
      <c r="AC64" s="716"/>
      <c r="AD64" s="716"/>
      <c r="AE64" s="2"/>
      <c r="AF64" s="3"/>
      <c r="AG64" s="3"/>
    </row>
    <row r="65" spans="1:61" ht="21" hidden="1" customHeight="1" x14ac:dyDescent="0.2">
      <c r="B65" s="259"/>
      <c r="C65" s="5"/>
      <c r="D65" s="5"/>
      <c r="E65" s="176"/>
      <c r="F65" s="169"/>
      <c r="G65" s="177"/>
      <c r="H65" s="177"/>
      <c r="I65" s="187"/>
      <c r="J65" s="181"/>
      <c r="K65" s="179"/>
      <c r="L65" s="179"/>
      <c r="M65" s="179"/>
      <c r="V65" s="178"/>
      <c r="W65" s="178"/>
      <c r="AC65" s="716"/>
      <c r="AD65" s="716"/>
      <c r="AE65" s="2"/>
      <c r="AF65" s="3"/>
      <c r="AG65" s="3"/>
    </row>
    <row r="66" spans="1:61" ht="21" hidden="1" customHeight="1" thickBot="1" x14ac:dyDescent="0.25">
      <c r="B66" s="259"/>
      <c r="C66" s="5"/>
      <c r="D66" s="5"/>
      <c r="E66" s="176"/>
      <c r="F66" s="169"/>
      <c r="G66" s="177"/>
      <c r="H66" s="177"/>
      <c r="I66" s="187"/>
      <c r="J66" s="181"/>
      <c r="K66" s="179"/>
      <c r="L66" s="179"/>
      <c r="M66" s="179"/>
      <c r="V66" s="178"/>
      <c r="W66" s="178"/>
      <c r="Z66" s="36"/>
      <c r="AC66" s="716"/>
      <c r="AD66" s="716"/>
      <c r="AE66" s="2"/>
      <c r="AF66" s="3"/>
      <c r="AG66" s="3"/>
      <c r="AR66" s="259"/>
      <c r="AS66" s="168"/>
    </row>
    <row r="67" spans="1:61" ht="21" hidden="1" customHeight="1" thickTop="1" thickBot="1" x14ac:dyDescent="0.25">
      <c r="I67" s="187"/>
      <c r="J67" s="181"/>
      <c r="L67" s="179"/>
      <c r="M67" s="3"/>
      <c r="N67" s="3"/>
      <c r="O67" s="3"/>
      <c r="P67" s="3"/>
      <c r="Q67" s="3"/>
      <c r="R67" s="3"/>
      <c r="S67" s="3"/>
      <c r="X67" s="3"/>
      <c r="Y67" s="3"/>
      <c r="Z67" s="3"/>
      <c r="AC67" s="716"/>
      <c r="AD67" s="716"/>
      <c r="AE67" s="2"/>
      <c r="AF67" s="3"/>
      <c r="AG67" s="3"/>
      <c r="AU67" s="40" t="s">
        <v>197</v>
      </c>
      <c r="AV67" s="44">
        <f>SUM(AV20:AV63)</f>
        <v>217</v>
      </c>
      <c r="BA67" s="40" t="s">
        <v>198</v>
      </c>
      <c r="BB67" s="44">
        <f>SUM(BB20:BB61)</f>
        <v>208</v>
      </c>
      <c r="BG67" s="40" t="s">
        <v>199</v>
      </c>
      <c r="BH67" s="44">
        <f>SUM(BH10:BH53)</f>
        <v>36</v>
      </c>
    </row>
    <row r="68" spans="1:61" ht="21" hidden="1" customHeight="1" thickTop="1" x14ac:dyDescent="0.2">
      <c r="I68" s="187"/>
      <c r="J68" s="181"/>
      <c r="M68" s="3"/>
      <c r="N68" s="3"/>
      <c r="O68" s="3"/>
      <c r="P68" s="3"/>
      <c r="Q68" s="3"/>
      <c r="R68" s="3"/>
      <c r="S68" s="3"/>
      <c r="U68" s="15"/>
      <c r="V68" s="1"/>
      <c r="W68" s="1"/>
      <c r="AE68" s="2"/>
      <c r="AF68" s="3"/>
      <c r="AG68" s="3"/>
    </row>
    <row r="69" spans="1:61" ht="13.2" hidden="1" customHeight="1" thickBot="1" x14ac:dyDescent="0.25">
      <c r="J69" s="181"/>
      <c r="M69" s="3"/>
      <c r="N69" s="3"/>
      <c r="O69" s="3"/>
      <c r="P69" s="3"/>
      <c r="Q69" s="3"/>
      <c r="R69" s="3"/>
      <c r="S69" s="3"/>
      <c r="U69" s="15"/>
      <c r="V69" s="1"/>
      <c r="W69" s="1"/>
      <c r="AE69" s="2"/>
      <c r="AF69" s="3"/>
      <c r="AG69" s="3"/>
    </row>
    <row r="70" spans="1:61" ht="12.6" hidden="1" customHeight="1" thickBot="1" x14ac:dyDescent="0.25">
      <c r="J70" s="181"/>
      <c r="K70" s="3"/>
      <c r="M70" s="3"/>
      <c r="N70" s="3"/>
      <c r="P70" s="3"/>
      <c r="Q70" s="3"/>
      <c r="R70" s="3"/>
      <c r="S70" s="3"/>
      <c r="U70" s="15"/>
      <c r="V70" s="1"/>
      <c r="W70" s="1"/>
      <c r="AE70" s="2"/>
      <c r="AF70" s="3"/>
      <c r="AG70" s="3"/>
      <c r="AU70" s="1" t="s">
        <v>200</v>
      </c>
      <c r="AW70" s="47" t="str">
        <f>IF(COUNTIF(AW20:AW53,"●"),"●","")</f>
        <v>●</v>
      </c>
      <c r="BC70" s="47" t="str">
        <f>IF(COUNTIF(BC20:BC61,"●"),"●","")</f>
        <v/>
      </c>
      <c r="BF70" s="1"/>
      <c r="BI70" s="47" t="str">
        <f>IF(COUNTIF(BI10:BI53,"●"),"●","")</f>
        <v>●</v>
      </c>
    </row>
    <row r="71" spans="1:61" ht="18" hidden="1" customHeight="1" x14ac:dyDescent="0.2">
      <c r="B71" s="3"/>
      <c r="C71" s="3"/>
      <c r="D71" s="3"/>
      <c r="E71" s="3"/>
      <c r="F71" s="3"/>
      <c r="G71" s="3"/>
      <c r="H71" s="3"/>
      <c r="I71" s="180">
        <f>SUM(I20:I53)</f>
        <v>19580</v>
      </c>
      <c r="J71" s="181"/>
      <c r="K71" s="3"/>
      <c r="M71" s="3"/>
      <c r="N71" s="3"/>
      <c r="P71" s="3"/>
      <c r="Q71" s="3"/>
      <c r="R71" s="3"/>
      <c r="S71" s="3"/>
      <c r="T71" s="180">
        <f>SUM(T20:T49)</f>
        <v>27280</v>
      </c>
      <c r="U71" s="15"/>
      <c r="V71" s="1"/>
      <c r="W71" s="1"/>
      <c r="AE71" s="180">
        <f>SUM(AE10:AE48)</f>
        <v>4455</v>
      </c>
      <c r="AF71" s="3"/>
      <c r="AG71" s="3"/>
      <c r="AZ71" s="1"/>
    </row>
    <row r="72" spans="1:61" ht="12.75" hidden="1" customHeight="1" x14ac:dyDescent="0.2">
      <c r="B72" s="3"/>
      <c r="C72" s="3"/>
      <c r="D72" s="3"/>
      <c r="E72" s="3"/>
      <c r="F72" s="3"/>
      <c r="G72" s="3"/>
      <c r="H72" s="3"/>
      <c r="I72" s="3"/>
      <c r="K72" s="3"/>
      <c r="L72" s="3"/>
      <c r="M72" s="3"/>
      <c r="N72" s="3"/>
      <c r="O72" s="3"/>
      <c r="P72" s="3"/>
      <c r="Q72" s="3"/>
      <c r="R72" s="3"/>
      <c r="S72" s="3"/>
      <c r="U72" s="15"/>
      <c r="V72" s="1"/>
      <c r="W72" s="1"/>
      <c r="AF72" s="3"/>
      <c r="AG72" s="3"/>
      <c r="AZ72" s="1"/>
    </row>
    <row r="73" spans="1:61" ht="12.75" hidden="1" customHeight="1" x14ac:dyDescent="0.2">
      <c r="B73" s="3"/>
      <c r="C73" s="3"/>
      <c r="D73" s="3"/>
      <c r="E73" s="3"/>
      <c r="F73" s="3"/>
      <c r="G73" s="3"/>
      <c r="H73" s="39"/>
      <c r="I73" s="39"/>
      <c r="K73" s="3"/>
      <c r="L73" s="3"/>
      <c r="M73" s="3"/>
      <c r="N73" s="3"/>
      <c r="O73" s="3"/>
      <c r="P73" s="3"/>
      <c r="Q73" s="3"/>
      <c r="R73" s="3"/>
      <c r="S73" s="3"/>
      <c r="T73" s="3"/>
      <c r="U73" s="15"/>
      <c r="AG73" s="3"/>
    </row>
    <row r="74" spans="1:61" ht="12.75" hidden="1" customHeight="1" x14ac:dyDescent="0.2">
      <c r="B74" s="3"/>
      <c r="C74" s="3"/>
      <c r="D74" s="3"/>
      <c r="E74" s="3"/>
      <c r="F74" s="3"/>
      <c r="G74" s="3"/>
      <c r="H74" s="39"/>
      <c r="I74" s="39"/>
      <c r="J74" s="182"/>
      <c r="K74" s="3"/>
      <c r="L74" s="3"/>
      <c r="M74" s="3"/>
      <c r="N74" s="3"/>
      <c r="O74" s="3"/>
      <c r="P74" s="3"/>
      <c r="Q74" s="3"/>
      <c r="R74" s="3"/>
      <c r="S74" s="3"/>
      <c r="T74" s="3"/>
      <c r="U74" s="15"/>
      <c r="AG74" s="3"/>
    </row>
    <row r="75" spans="1:61" ht="14.25" hidden="1" customHeight="1" x14ac:dyDescent="0.2">
      <c r="B75" s="3"/>
      <c r="C75" s="3"/>
      <c r="D75" s="3"/>
      <c r="E75" s="3"/>
      <c r="F75" s="3"/>
      <c r="G75" s="3"/>
      <c r="H75" s="39"/>
      <c r="I75" s="39"/>
      <c r="J75" s="182"/>
      <c r="K75" s="3"/>
      <c r="L75" s="3"/>
      <c r="M75" s="3"/>
      <c r="N75" s="3"/>
      <c r="O75" s="3"/>
      <c r="P75" s="3"/>
      <c r="Q75" s="3"/>
      <c r="R75" s="3"/>
      <c r="S75" s="3"/>
      <c r="T75" s="3"/>
      <c r="U75" s="15"/>
      <c r="AE75" s="3"/>
      <c r="AG75" s="3"/>
      <c r="AW75" s="1"/>
      <c r="BC75" s="1"/>
      <c r="BF75" s="1"/>
      <c r="BI75" s="1"/>
    </row>
    <row r="76" spans="1:61" ht="15" hidden="1" customHeight="1" x14ac:dyDescent="0.2">
      <c r="B76" s="3"/>
      <c r="C76" s="3"/>
      <c r="D76" s="3"/>
      <c r="E76" s="3"/>
      <c r="F76" s="3"/>
      <c r="G76" s="3"/>
      <c r="H76" s="39"/>
      <c r="I76" s="39"/>
      <c r="K76" s="3"/>
      <c r="L76" s="3"/>
      <c r="R76" s="3"/>
      <c r="S76" s="3"/>
      <c r="T76" s="3"/>
      <c r="U76" s="15"/>
      <c r="AE76" s="3"/>
      <c r="AG76" s="3"/>
      <c r="AW76" s="1"/>
      <c r="AZ76" s="1"/>
      <c r="BC76" s="1"/>
      <c r="BF76" s="1"/>
      <c r="BI76" s="1"/>
    </row>
    <row r="77" spans="1:61" ht="21.75" hidden="1" customHeight="1" x14ac:dyDescent="0.2">
      <c r="B77" s="3"/>
      <c r="C77" s="3"/>
      <c r="D77" s="3"/>
      <c r="E77" s="3"/>
      <c r="F77" s="3"/>
      <c r="G77" s="3"/>
      <c r="I77" s="39"/>
      <c r="K77" s="3"/>
      <c r="L77" s="3"/>
      <c r="R77" s="3"/>
      <c r="S77" s="3"/>
      <c r="T77" s="3"/>
      <c r="U77" s="15"/>
      <c r="AE77" s="3"/>
      <c r="AG77" s="3"/>
      <c r="AW77" s="1"/>
      <c r="AZ77" s="1"/>
      <c r="BC77" s="1"/>
      <c r="BF77" s="1"/>
      <c r="BI77" s="1"/>
    </row>
    <row r="78" spans="1:61" ht="21.75" hidden="1" customHeight="1" x14ac:dyDescent="0.2">
      <c r="G78" s="3"/>
      <c r="I78" s="39"/>
      <c r="K78" s="3"/>
      <c r="L78" s="3"/>
      <c r="R78" s="3"/>
      <c r="S78" s="3"/>
      <c r="T78" s="3"/>
      <c r="U78" s="15"/>
      <c r="X78" s="3"/>
      <c r="Y78" s="3"/>
      <c r="Z78" s="3"/>
      <c r="AB78" s="3"/>
      <c r="AC78" s="3"/>
      <c r="AD78" s="3"/>
      <c r="AE78" s="3"/>
      <c r="AF78" s="3"/>
      <c r="AG78" s="3"/>
      <c r="AZ78" s="1"/>
    </row>
    <row r="79" spans="1:61" ht="21.75" hidden="1" customHeight="1" thickBot="1" x14ac:dyDescent="0.25">
      <c r="G79" s="3"/>
      <c r="H79" s="39"/>
      <c r="I79" s="39"/>
      <c r="K79" s="3"/>
      <c r="L79" s="3"/>
      <c r="T79" s="3"/>
      <c r="U79" s="15"/>
      <c r="X79" s="3"/>
      <c r="Y79" s="3"/>
      <c r="Z79" s="3"/>
      <c r="AA79" s="22"/>
      <c r="AB79" s="3"/>
      <c r="AC79" s="3"/>
      <c r="AD79" s="3"/>
      <c r="AE79" s="3"/>
      <c r="AF79" s="3"/>
      <c r="AG79" s="3"/>
    </row>
    <row r="80" spans="1:61" ht="21.75" hidden="1" customHeight="1" thickTop="1" thickBot="1" x14ac:dyDescent="0.25">
      <c r="A80" s="25"/>
      <c r="G80" s="3"/>
      <c r="H80" s="39"/>
      <c r="I80" s="39"/>
      <c r="K80" s="3"/>
      <c r="L80" s="3"/>
      <c r="T80" s="3"/>
      <c r="U80" s="15"/>
      <c r="V80" s="15"/>
      <c r="W80" s="15"/>
      <c r="X80" s="3"/>
      <c r="Y80" s="3"/>
      <c r="Z80" s="3"/>
      <c r="AA80" s="3"/>
      <c r="AB80" s="3"/>
      <c r="AC80" s="3"/>
      <c r="AD80" s="3"/>
      <c r="AF80" s="3"/>
      <c r="AG80" s="3"/>
      <c r="AR80" s="1" t="s">
        <v>201</v>
      </c>
      <c r="AS80" s="45">
        <f>AV67+BB67+BH67</f>
        <v>461</v>
      </c>
    </row>
    <row r="81" spans="1:64" ht="21.75" hidden="1" customHeight="1" thickBot="1" x14ac:dyDescent="0.25">
      <c r="A81" s="25"/>
      <c r="L81" s="3"/>
      <c r="T81" s="3"/>
      <c r="V81" s="15"/>
      <c r="W81" s="15"/>
      <c r="X81" s="3"/>
      <c r="Y81" s="3"/>
      <c r="Z81" s="3"/>
      <c r="AA81" s="3"/>
      <c r="AB81" s="3"/>
      <c r="AC81" s="3"/>
      <c r="AD81" s="3"/>
      <c r="AF81" s="3"/>
      <c r="AG81" s="3"/>
      <c r="AR81" s="1" t="s">
        <v>202</v>
      </c>
      <c r="AS81" s="46" t="str">
        <f>IF(COUNTIF(AW70:BI70,"●"),"●","")</f>
        <v>●</v>
      </c>
    </row>
    <row r="82" spans="1:64" ht="21.75" hidden="1" customHeight="1" x14ac:dyDescent="0.2">
      <c r="A82" s="25"/>
      <c r="T82" s="3"/>
      <c r="V82" s="15"/>
      <c r="W82" s="15"/>
      <c r="X82" s="3"/>
      <c r="Y82" s="3"/>
      <c r="Z82" s="3"/>
      <c r="AA82" s="3"/>
      <c r="AB82" s="3"/>
      <c r="AC82" s="3"/>
      <c r="AD82" s="3"/>
      <c r="AF82" s="3"/>
      <c r="AG82" s="3"/>
    </row>
    <row r="83" spans="1:64" ht="21.75" hidden="1" customHeight="1" x14ac:dyDescent="0.2">
      <c r="A83" s="25"/>
      <c r="T83" s="3"/>
      <c r="V83" s="15"/>
      <c r="W83" s="15"/>
      <c r="X83" s="3"/>
      <c r="Y83" s="3"/>
      <c r="Z83" s="3"/>
      <c r="AA83" s="3"/>
      <c r="AB83" s="3"/>
      <c r="AD83" s="3"/>
      <c r="AF83" s="3"/>
      <c r="AG83" s="3"/>
      <c r="AR83" s="1">
        <v>0</v>
      </c>
      <c r="AS83" s="1" t="str">
        <f>IF(COUNTIF(AS80,"0"),"-","")</f>
        <v/>
      </c>
    </row>
    <row r="84" spans="1:64" s="25" customFormat="1" ht="21.75" hidden="1" customHeight="1" x14ac:dyDescent="0.2">
      <c r="B84" s="1"/>
      <c r="C84" s="1"/>
      <c r="D84" s="1"/>
      <c r="E84" s="1"/>
      <c r="F84" s="1"/>
      <c r="G84" s="1"/>
      <c r="H84" s="1"/>
      <c r="I84" s="1"/>
      <c r="J84" s="43"/>
      <c r="K84" s="1"/>
      <c r="L84" s="1"/>
      <c r="M84" s="1"/>
      <c r="N84" s="1"/>
      <c r="O84" s="1"/>
      <c r="P84" s="1"/>
      <c r="Q84" s="1"/>
      <c r="R84" s="1"/>
      <c r="S84" s="1"/>
      <c r="T84" s="1"/>
      <c r="U84" s="13"/>
      <c r="V84" s="15"/>
      <c r="W84" s="15"/>
      <c r="X84" s="3"/>
      <c r="Y84" s="3"/>
      <c r="Z84" s="3"/>
      <c r="AA84" s="3"/>
      <c r="AB84" s="3"/>
      <c r="AC84" s="1"/>
      <c r="AD84" s="3"/>
      <c r="AE84" s="1"/>
      <c r="AF84" s="3"/>
      <c r="AG84" s="3"/>
      <c r="AH84" s="1"/>
      <c r="AI84" s="1"/>
      <c r="AJ84" s="1"/>
      <c r="AK84" s="1"/>
      <c r="AL84" s="1"/>
      <c r="AM84" s="1"/>
      <c r="AN84" s="1"/>
      <c r="AO84" s="1"/>
      <c r="AP84" s="1"/>
      <c r="AQ84" s="1"/>
      <c r="AR84" s="1" t="s">
        <v>203</v>
      </c>
      <c r="AS84" s="1" t="str">
        <f>IF(AND(AS80&gt;0,AS80&lt;=20),"ﾈｺ","")</f>
        <v/>
      </c>
      <c r="AU84" s="1"/>
      <c r="AV84" s="1"/>
      <c r="AW84" s="26"/>
      <c r="AX84" s="1"/>
      <c r="AY84" s="1"/>
      <c r="BA84" s="1"/>
      <c r="BB84" s="1"/>
      <c r="BC84" s="26"/>
      <c r="BD84" s="1"/>
      <c r="BE84" s="1"/>
      <c r="BG84" s="1"/>
      <c r="BH84" s="1"/>
      <c r="BI84" s="26"/>
      <c r="BJ84" s="1"/>
      <c r="BK84" s="1"/>
      <c r="BL84" s="1"/>
    </row>
    <row r="85" spans="1:64" s="25" customFormat="1" ht="21.75" hidden="1" customHeight="1" x14ac:dyDescent="0.2">
      <c r="B85" s="1"/>
      <c r="C85" s="1"/>
      <c r="D85" s="1"/>
      <c r="E85" s="1"/>
      <c r="F85" s="1"/>
      <c r="G85" s="1"/>
      <c r="H85" s="1"/>
      <c r="I85" s="1"/>
      <c r="J85" s="43"/>
      <c r="K85" s="1"/>
      <c r="L85" s="1"/>
      <c r="M85" s="1"/>
      <c r="N85" s="1"/>
      <c r="O85" s="1"/>
      <c r="P85" s="1"/>
      <c r="Q85" s="1"/>
      <c r="R85" s="1"/>
      <c r="S85" s="1"/>
      <c r="T85" s="1"/>
      <c r="U85" s="13"/>
      <c r="V85" s="15"/>
      <c r="W85" s="15"/>
      <c r="X85" s="1"/>
      <c r="Y85" s="1"/>
      <c r="Z85" s="1"/>
      <c r="AA85" s="3"/>
      <c r="AB85" s="3"/>
      <c r="AC85" s="1"/>
      <c r="AD85" s="3"/>
      <c r="AE85" s="3"/>
      <c r="AF85" s="3"/>
      <c r="AG85" s="3"/>
      <c r="AH85" s="1"/>
      <c r="AI85" s="1"/>
      <c r="AJ85" s="1"/>
      <c r="AK85" s="1"/>
      <c r="AL85" s="1"/>
      <c r="AM85" s="1"/>
      <c r="AN85" s="1"/>
      <c r="AO85" s="1"/>
      <c r="AP85" s="1"/>
      <c r="AQ85" s="1"/>
      <c r="AR85" s="1" t="s">
        <v>165</v>
      </c>
      <c r="AS85" s="1" t="str">
        <f>IF(AND(AS80&gt;20,AS80&lt;=50,AS81=""),"コ","")</f>
        <v/>
      </c>
      <c r="AU85" s="1"/>
      <c r="AV85" s="1"/>
      <c r="AW85" s="26"/>
      <c r="AX85" s="1"/>
      <c r="AY85" s="1"/>
      <c r="BA85" s="1"/>
      <c r="BB85" s="1"/>
      <c r="BC85" s="26"/>
      <c r="BD85" s="1"/>
      <c r="BE85" s="1"/>
      <c r="BG85" s="1"/>
      <c r="BH85" s="1"/>
      <c r="BI85" s="26"/>
      <c r="BJ85" s="1"/>
      <c r="BK85" s="1"/>
      <c r="BL85" s="1"/>
    </row>
    <row r="86" spans="1:64" s="25" customFormat="1" ht="21.75" hidden="1" customHeight="1" thickBot="1" x14ac:dyDescent="0.25">
      <c r="B86" s="1"/>
      <c r="C86" s="1"/>
      <c r="D86" s="1"/>
      <c r="E86" s="1"/>
      <c r="F86" s="1"/>
      <c r="G86" s="1"/>
      <c r="H86" s="1"/>
      <c r="I86" s="1"/>
      <c r="J86" s="43"/>
      <c r="K86" s="1"/>
      <c r="L86" s="1"/>
      <c r="M86" s="1"/>
      <c r="N86" s="1"/>
      <c r="O86" s="1"/>
      <c r="P86" s="1"/>
      <c r="Q86" s="1"/>
      <c r="R86" s="1"/>
      <c r="S86" s="1"/>
      <c r="T86" s="1"/>
      <c r="U86" s="13"/>
      <c r="V86" s="15"/>
      <c r="W86" s="15"/>
      <c r="X86" s="1"/>
      <c r="Y86" s="1"/>
      <c r="Z86" s="1"/>
      <c r="AA86" s="1"/>
      <c r="AB86" s="1"/>
      <c r="AC86" s="1"/>
      <c r="AD86" s="3"/>
      <c r="AE86" s="3"/>
      <c r="AF86" s="3"/>
      <c r="AG86" s="3"/>
      <c r="AH86" s="1"/>
      <c r="AI86" s="1"/>
      <c r="AJ86" s="1"/>
      <c r="AK86" s="1"/>
      <c r="AL86" s="1"/>
      <c r="AM86" s="1"/>
      <c r="AN86" s="1"/>
      <c r="AO86" s="1"/>
      <c r="AP86" s="1"/>
      <c r="AQ86" s="1"/>
      <c r="AR86" s="1" t="s">
        <v>204</v>
      </c>
      <c r="AS86" s="1" t="str">
        <f>IF(AND(AS83="",AS84="",AS85=""),"宅","")</f>
        <v>宅</v>
      </c>
      <c r="AU86" s="1"/>
      <c r="AV86" s="1"/>
      <c r="AW86" s="26"/>
      <c r="AX86" s="1"/>
      <c r="AY86" s="1"/>
      <c r="BA86" s="1"/>
      <c r="BB86" s="1"/>
      <c r="BC86" s="26"/>
      <c r="BD86" s="1"/>
      <c r="BE86" s="1"/>
      <c r="BG86" s="1"/>
      <c r="BH86" s="1"/>
      <c r="BI86" s="26"/>
      <c r="BJ86" s="1"/>
      <c r="BK86" s="1"/>
      <c r="BL86" s="1"/>
    </row>
    <row r="87" spans="1:64" s="25" customFormat="1" ht="21.75" hidden="1" customHeight="1" thickBot="1" x14ac:dyDescent="0.25">
      <c r="B87" s="1"/>
      <c r="C87" s="1"/>
      <c r="D87" s="1"/>
      <c r="E87" s="1"/>
      <c r="F87" s="1"/>
      <c r="G87" s="1"/>
      <c r="H87" s="1"/>
      <c r="I87" s="1"/>
      <c r="J87" s="43"/>
      <c r="K87" s="1"/>
      <c r="L87" s="1"/>
      <c r="M87" s="1"/>
      <c r="N87" s="1"/>
      <c r="O87" s="1"/>
      <c r="P87" s="1"/>
      <c r="Q87" s="1"/>
      <c r="R87" s="1"/>
      <c r="S87" s="1"/>
      <c r="T87" s="1"/>
      <c r="U87" s="13"/>
      <c r="V87" s="15"/>
      <c r="W87" s="15"/>
      <c r="X87" s="1"/>
      <c r="Y87" s="1"/>
      <c r="Z87" s="1"/>
      <c r="AA87" s="1"/>
      <c r="AB87" s="1"/>
      <c r="AC87" s="1"/>
      <c r="AD87" s="3"/>
      <c r="AE87" s="3"/>
      <c r="AF87" s="3"/>
      <c r="AG87" s="3"/>
      <c r="AH87" s="1"/>
      <c r="AI87" s="1"/>
      <c r="AJ87" s="1"/>
      <c r="AK87" s="1"/>
      <c r="AL87" s="1"/>
      <c r="AM87" s="1"/>
      <c r="AN87" s="1"/>
      <c r="AO87" s="1"/>
      <c r="AP87" s="1"/>
      <c r="AQ87" s="1"/>
      <c r="AR87" s="1" t="s">
        <v>205</v>
      </c>
      <c r="AS87" s="27" t="str">
        <f>AS83&amp;AS84&amp;AS85&amp;AS86</f>
        <v>宅</v>
      </c>
      <c r="AU87" s="1"/>
      <c r="AV87" s="1"/>
      <c r="AW87" s="26"/>
      <c r="AX87" s="1"/>
      <c r="AY87" s="1"/>
      <c r="BA87" s="1"/>
      <c r="BB87" s="1"/>
      <c r="BC87" s="26"/>
      <c r="BD87" s="1"/>
      <c r="BE87" s="1"/>
      <c r="BG87" s="1"/>
      <c r="BH87" s="1"/>
      <c r="BI87" s="26"/>
    </row>
    <row r="88" spans="1:64" s="25" customFormat="1" ht="21.75" hidden="1" customHeight="1" x14ac:dyDescent="0.2">
      <c r="B88" s="1"/>
      <c r="C88" s="1"/>
      <c r="D88" s="1"/>
      <c r="E88" s="1"/>
      <c r="F88" s="1"/>
      <c r="G88" s="1"/>
      <c r="H88" s="1"/>
      <c r="I88" s="1"/>
      <c r="J88" s="43"/>
      <c r="K88" s="1"/>
      <c r="L88" s="1"/>
      <c r="M88" s="1"/>
      <c r="N88" s="1"/>
      <c r="O88" s="1"/>
      <c r="P88" s="1"/>
      <c r="Q88" s="1"/>
      <c r="R88" s="1"/>
      <c r="S88" s="1"/>
      <c r="T88" s="1"/>
      <c r="U88" s="13"/>
      <c r="V88" s="15"/>
      <c r="W88" s="15"/>
      <c r="X88" s="1"/>
      <c r="Y88" s="1"/>
      <c r="Z88" s="1"/>
      <c r="AA88" s="1"/>
      <c r="AB88" s="1"/>
      <c r="AC88" s="1"/>
      <c r="AD88" s="3"/>
      <c r="AE88" s="3"/>
      <c r="AF88" s="3"/>
      <c r="AG88" s="3"/>
      <c r="AH88" s="1"/>
      <c r="AI88" s="1"/>
      <c r="AJ88" s="1"/>
      <c r="AK88" s="1"/>
      <c r="AL88" s="1"/>
      <c r="AM88" s="1"/>
      <c r="AN88" s="1"/>
      <c r="AO88" s="1"/>
      <c r="AP88" s="1"/>
      <c r="AQ88" s="1"/>
      <c r="AR88" s="1"/>
      <c r="AS88" s="1"/>
      <c r="AU88" s="1"/>
      <c r="AV88" s="1"/>
      <c r="AW88" s="26"/>
      <c r="BC88" s="26"/>
      <c r="BD88" s="1"/>
      <c r="BE88" s="1"/>
      <c r="BG88" s="1"/>
      <c r="BH88" s="1"/>
      <c r="BI88" s="26"/>
    </row>
    <row r="89" spans="1:64" s="25" customFormat="1" ht="21.75" hidden="1" customHeight="1" x14ac:dyDescent="0.2">
      <c r="B89" s="1"/>
      <c r="C89" s="1"/>
      <c r="D89" s="1"/>
      <c r="E89" s="1"/>
      <c r="F89" s="1"/>
      <c r="G89" s="1"/>
      <c r="H89" s="1"/>
      <c r="I89" s="1"/>
      <c r="J89" s="43"/>
      <c r="K89" s="1"/>
      <c r="L89" s="1"/>
      <c r="M89" s="1"/>
      <c r="N89" s="1"/>
      <c r="O89" s="1"/>
      <c r="P89" s="1"/>
      <c r="Q89" s="1"/>
      <c r="R89" s="1"/>
      <c r="S89" s="1"/>
      <c r="T89" s="1"/>
      <c r="U89" s="13"/>
      <c r="V89" s="15"/>
      <c r="W89" s="15"/>
      <c r="X89" s="1"/>
      <c r="Y89" s="1"/>
      <c r="Z89" s="1"/>
      <c r="AA89" s="1"/>
      <c r="AB89" s="1"/>
      <c r="AC89" s="1"/>
      <c r="AD89" s="3"/>
      <c r="AE89" s="3"/>
      <c r="AF89" s="3"/>
      <c r="AG89" s="3"/>
      <c r="AH89" s="1"/>
      <c r="AI89" s="1"/>
      <c r="AJ89" s="1"/>
      <c r="AK89" s="1"/>
      <c r="AL89" s="1"/>
      <c r="AM89" s="1"/>
      <c r="AN89" s="1"/>
      <c r="AO89" s="1"/>
      <c r="AP89" s="1"/>
      <c r="AQ89" s="1"/>
      <c r="AR89" s="1"/>
      <c r="AS89" s="1"/>
      <c r="AU89" s="1"/>
      <c r="AV89" s="1"/>
      <c r="AW89" s="26"/>
      <c r="BC89" s="26"/>
      <c r="BD89" s="1"/>
      <c r="BE89" s="1"/>
      <c r="BG89" s="1"/>
      <c r="BH89" s="1"/>
      <c r="BI89" s="26"/>
    </row>
    <row r="90" spans="1:64" s="25" customFormat="1" ht="21.75" hidden="1" customHeight="1" x14ac:dyDescent="0.2">
      <c r="B90" s="1"/>
      <c r="C90" s="1"/>
      <c r="D90" s="1"/>
      <c r="E90" s="1"/>
      <c r="F90" s="1"/>
      <c r="G90" s="1"/>
      <c r="H90" s="1"/>
      <c r="I90" s="1"/>
      <c r="J90" s="43"/>
      <c r="K90" s="1"/>
      <c r="L90" s="1"/>
      <c r="M90" s="1"/>
      <c r="N90" s="1"/>
      <c r="O90" s="1"/>
      <c r="P90" s="1"/>
      <c r="Q90" s="1"/>
      <c r="R90" s="1"/>
      <c r="S90" s="1"/>
      <c r="T90" s="1"/>
      <c r="U90" s="13"/>
      <c r="V90" s="15"/>
      <c r="W90" s="15"/>
      <c r="X90" s="1"/>
      <c r="Y90" s="1"/>
      <c r="Z90" s="1"/>
      <c r="AA90" s="1"/>
      <c r="AB90" s="1"/>
      <c r="AC90" s="1"/>
      <c r="AD90" s="1"/>
      <c r="AE90" s="3"/>
      <c r="AF90" s="3"/>
      <c r="AG90" s="3"/>
      <c r="AH90" s="1"/>
      <c r="AI90" s="1"/>
      <c r="AJ90" s="1"/>
      <c r="AK90" s="1"/>
      <c r="AL90" s="1"/>
      <c r="AM90" s="1"/>
      <c r="AN90" s="1"/>
      <c r="AO90" s="1"/>
      <c r="AP90" s="1"/>
      <c r="AQ90" s="1"/>
      <c r="AR90" s="1"/>
      <c r="AS90" s="1"/>
      <c r="AU90" s="1"/>
      <c r="AV90" s="1"/>
      <c r="AW90" s="26"/>
      <c r="AX90" s="1"/>
      <c r="AY90" s="1"/>
      <c r="BA90" s="1"/>
      <c r="BB90" s="1"/>
      <c r="BC90" s="26"/>
      <c r="BD90" s="1"/>
      <c r="BE90" s="1"/>
      <c r="BG90" s="1"/>
      <c r="BH90" s="1"/>
      <c r="BI90" s="26"/>
    </row>
    <row r="91" spans="1:64" s="25" customFormat="1" ht="21.75" hidden="1" customHeight="1" x14ac:dyDescent="0.2">
      <c r="B91" s="1"/>
      <c r="C91" s="1"/>
      <c r="D91" s="1"/>
      <c r="E91" s="1"/>
      <c r="F91" s="1"/>
      <c r="G91" s="1"/>
      <c r="H91" s="1"/>
      <c r="I91" s="1"/>
      <c r="J91" s="43"/>
      <c r="K91" s="1"/>
      <c r="L91" s="1"/>
      <c r="M91" s="1"/>
      <c r="N91" s="1"/>
      <c r="O91" s="1"/>
      <c r="P91" s="1"/>
      <c r="Q91" s="1"/>
      <c r="R91" s="1"/>
      <c r="S91" s="1"/>
      <c r="T91" s="1"/>
      <c r="U91" s="13"/>
      <c r="V91" s="15"/>
      <c r="W91" s="15"/>
      <c r="X91" s="1"/>
      <c r="Y91" s="1"/>
      <c r="Z91" s="1"/>
      <c r="AA91" s="1"/>
      <c r="AB91" s="1"/>
      <c r="AC91" s="1"/>
      <c r="AD91" s="1"/>
      <c r="AE91" s="3"/>
      <c r="AF91" s="3"/>
      <c r="AG91" s="3"/>
      <c r="AH91" s="1"/>
      <c r="AI91" s="1"/>
      <c r="AJ91" s="1"/>
      <c r="AK91" s="1"/>
      <c r="AL91" s="1"/>
      <c r="AM91" s="1"/>
      <c r="AN91" s="1"/>
      <c r="AO91" s="1"/>
      <c r="AP91" s="1"/>
      <c r="AQ91" s="1"/>
      <c r="AU91" s="1"/>
      <c r="AV91" s="1"/>
      <c r="AW91" s="26"/>
      <c r="AX91" s="1"/>
      <c r="AY91" s="1"/>
      <c r="BA91" s="1"/>
      <c r="BB91" s="1"/>
      <c r="BC91" s="26"/>
      <c r="BD91" s="1"/>
      <c r="BE91" s="1"/>
      <c r="BG91" s="1"/>
      <c r="BH91" s="1"/>
      <c r="BI91" s="26"/>
    </row>
    <row r="92" spans="1:64" s="25" customFormat="1" ht="21.75" hidden="1" customHeight="1" x14ac:dyDescent="0.2">
      <c r="B92" s="1"/>
      <c r="C92" s="1"/>
      <c r="D92" s="1"/>
      <c r="E92" s="1"/>
      <c r="F92" s="1"/>
      <c r="G92" s="1"/>
      <c r="H92" s="1"/>
      <c r="I92" s="1"/>
      <c r="J92" s="43"/>
      <c r="K92" s="1"/>
      <c r="L92" s="1"/>
      <c r="M92" s="1"/>
      <c r="N92" s="1"/>
      <c r="O92" s="1"/>
      <c r="P92" s="1"/>
      <c r="Q92" s="1"/>
      <c r="R92" s="1"/>
      <c r="S92" s="1"/>
      <c r="T92" s="1"/>
      <c r="U92" s="13"/>
      <c r="V92" s="15"/>
      <c r="W92" s="15"/>
      <c r="X92" s="1"/>
      <c r="Y92" s="1"/>
      <c r="Z92" s="1"/>
      <c r="AA92" s="1"/>
      <c r="AB92" s="1"/>
      <c r="AC92" s="1"/>
      <c r="AD92" s="1"/>
      <c r="AE92" s="3"/>
      <c r="AF92" s="3"/>
      <c r="AG92" s="3"/>
      <c r="AH92" s="1"/>
      <c r="AI92" s="1"/>
      <c r="AJ92" s="1"/>
      <c r="AK92" s="1"/>
      <c r="AL92" s="1"/>
      <c r="AM92" s="1"/>
      <c r="AN92" s="1"/>
      <c r="AO92" s="1"/>
      <c r="AP92" s="1"/>
      <c r="AQ92" s="1"/>
      <c r="AR92" s="1"/>
      <c r="AS92" s="1"/>
      <c r="AU92" s="1"/>
      <c r="AV92" s="1"/>
      <c r="AW92" s="26"/>
      <c r="BC92" s="26"/>
      <c r="BD92" s="1"/>
      <c r="BE92" s="1"/>
      <c r="BG92" s="1"/>
      <c r="BH92" s="1"/>
      <c r="BI92" s="26"/>
    </row>
    <row r="93" spans="1:64" s="25" customFormat="1" ht="21.75" hidden="1" customHeight="1" x14ac:dyDescent="0.2">
      <c r="B93" s="1"/>
      <c r="C93" s="1"/>
      <c r="D93" s="1"/>
      <c r="E93" s="1"/>
      <c r="F93" s="1"/>
      <c r="G93" s="1"/>
      <c r="H93" s="1"/>
      <c r="I93" s="1"/>
      <c r="J93" s="43"/>
      <c r="K93" s="1"/>
      <c r="L93" s="1"/>
      <c r="M93" s="1"/>
      <c r="N93" s="1"/>
      <c r="O93" s="1"/>
      <c r="P93" s="1"/>
      <c r="Q93" s="1"/>
      <c r="R93" s="1"/>
      <c r="S93" s="1"/>
      <c r="T93" s="1"/>
      <c r="U93" s="13"/>
      <c r="V93" s="13"/>
      <c r="W93" s="13"/>
      <c r="X93" s="1"/>
      <c r="Y93" s="1"/>
      <c r="Z93" s="1"/>
      <c r="AA93" s="1"/>
      <c r="AB93" s="1"/>
      <c r="AC93" s="1"/>
      <c r="AD93" s="1"/>
      <c r="AE93" s="3"/>
      <c r="AF93" s="3"/>
      <c r="AG93" s="3"/>
      <c r="AH93" s="1"/>
      <c r="AI93" s="1"/>
      <c r="AJ93" s="1"/>
      <c r="AK93" s="1"/>
      <c r="AL93" s="1"/>
      <c r="AM93" s="1"/>
      <c r="AN93" s="1"/>
      <c r="AO93" s="1"/>
      <c r="AP93" s="1"/>
      <c r="AQ93" s="1"/>
      <c r="AU93" s="1"/>
      <c r="AV93" s="1"/>
      <c r="AW93" s="26"/>
      <c r="BC93" s="26"/>
      <c r="BD93" s="1"/>
      <c r="BE93" s="1"/>
      <c r="BG93" s="1"/>
      <c r="BH93" s="1"/>
      <c r="BI93" s="26"/>
    </row>
    <row r="94" spans="1:64" s="25" customFormat="1" ht="21.75" hidden="1" customHeight="1" x14ac:dyDescent="0.2">
      <c r="B94" s="1"/>
      <c r="C94" s="1"/>
      <c r="D94" s="1"/>
      <c r="E94" s="1"/>
      <c r="F94" s="1"/>
      <c r="G94" s="1"/>
      <c r="H94" s="1"/>
      <c r="I94" s="1"/>
      <c r="J94" s="43"/>
      <c r="K94" s="1"/>
      <c r="L94" s="1"/>
      <c r="M94" s="1"/>
      <c r="N94" s="1"/>
      <c r="O94" s="1"/>
      <c r="P94" s="1"/>
      <c r="Q94" s="1"/>
      <c r="R94" s="1"/>
      <c r="S94" s="1"/>
      <c r="T94" s="1"/>
      <c r="U94" s="13"/>
      <c r="V94" s="13"/>
      <c r="W94" s="13"/>
      <c r="X94" s="1"/>
      <c r="Y94" s="1"/>
      <c r="Z94" s="1"/>
      <c r="AA94" s="1"/>
      <c r="AB94" s="1"/>
      <c r="AC94" s="1"/>
      <c r="AD94" s="1"/>
      <c r="AE94" s="3"/>
      <c r="AF94" s="3"/>
      <c r="AG94" s="3"/>
      <c r="AH94" s="1"/>
      <c r="AI94" s="1"/>
      <c r="AJ94" s="1"/>
      <c r="AK94" s="1"/>
      <c r="AL94" s="1"/>
      <c r="AM94" s="1"/>
      <c r="AN94" s="1"/>
      <c r="AO94" s="1"/>
      <c r="AP94" s="1"/>
      <c r="AQ94" s="1"/>
      <c r="AR94" s="1"/>
      <c r="AS94" s="1"/>
      <c r="AU94" s="1"/>
      <c r="AV94" s="1"/>
      <c r="AW94" s="26"/>
      <c r="BC94" s="26"/>
      <c r="BD94" s="1"/>
      <c r="BE94" s="1"/>
      <c r="BG94" s="1"/>
      <c r="BH94" s="1"/>
      <c r="BI94" s="26"/>
    </row>
    <row r="95" spans="1:64" s="25" customFormat="1" ht="21.75" hidden="1" customHeight="1" x14ac:dyDescent="0.2">
      <c r="B95" s="1"/>
      <c r="C95" s="1"/>
      <c r="D95" s="1"/>
      <c r="E95" s="1"/>
      <c r="F95" s="1"/>
      <c r="G95" s="1"/>
      <c r="H95" s="1"/>
      <c r="I95" s="1"/>
      <c r="J95" s="43"/>
      <c r="K95" s="1"/>
      <c r="L95" s="1"/>
      <c r="M95" s="1"/>
      <c r="N95" s="1"/>
      <c r="O95" s="1"/>
      <c r="P95" s="1"/>
      <c r="Q95" s="1"/>
      <c r="R95" s="1"/>
      <c r="S95" s="1"/>
      <c r="T95" s="1"/>
      <c r="U95" s="13"/>
      <c r="V95" s="13"/>
      <c r="W95" s="13"/>
      <c r="X95" s="1"/>
      <c r="Y95" s="1"/>
      <c r="Z95" s="1"/>
      <c r="AA95" s="1"/>
      <c r="AB95" s="1"/>
      <c r="AC95" s="1"/>
      <c r="AD95" s="1"/>
      <c r="AE95" s="3"/>
      <c r="AF95" s="3"/>
      <c r="AG95" s="3"/>
      <c r="AH95" s="1"/>
      <c r="AI95" s="1"/>
      <c r="AJ95" s="1"/>
      <c r="AK95" s="1"/>
      <c r="AL95" s="1"/>
      <c r="AM95" s="1"/>
      <c r="AN95" s="1"/>
      <c r="AO95" s="1"/>
      <c r="AP95" s="1"/>
      <c r="AQ95" s="1"/>
      <c r="AR95" s="1"/>
      <c r="AS95" s="1"/>
      <c r="AU95" s="1"/>
      <c r="AV95" s="1"/>
      <c r="AW95" s="26"/>
      <c r="BC95" s="110"/>
      <c r="BD95" s="1"/>
      <c r="BE95" s="1"/>
      <c r="BG95" s="1"/>
      <c r="BH95" s="1"/>
      <c r="BI95" s="26"/>
    </row>
    <row r="96" spans="1:64" s="25" customFormat="1" ht="21.75" hidden="1" customHeight="1" x14ac:dyDescent="0.2">
      <c r="A96" s="1"/>
      <c r="B96" s="1"/>
      <c r="C96" s="1"/>
      <c r="D96" s="1"/>
      <c r="E96" s="1"/>
      <c r="F96" s="1"/>
      <c r="G96" s="1"/>
      <c r="H96" s="1"/>
      <c r="I96" s="1"/>
      <c r="J96" s="43"/>
      <c r="K96" s="1"/>
      <c r="L96" s="1"/>
      <c r="M96" s="1"/>
      <c r="N96" s="1"/>
      <c r="O96" s="1"/>
      <c r="P96" s="1"/>
      <c r="Q96" s="1"/>
      <c r="R96" s="1"/>
      <c r="S96" s="1"/>
      <c r="T96" s="1"/>
      <c r="U96" s="13"/>
      <c r="V96" s="13"/>
      <c r="W96" s="13"/>
      <c r="X96" s="1"/>
      <c r="Y96" s="1"/>
      <c r="Z96" s="1"/>
      <c r="AA96" s="1"/>
      <c r="AB96" s="1"/>
      <c r="AC96" s="1"/>
      <c r="AD96" s="1"/>
      <c r="AE96" s="3"/>
      <c r="AF96" s="3"/>
      <c r="AG96" s="3"/>
      <c r="AH96" s="1"/>
      <c r="AI96" s="1"/>
      <c r="AJ96" s="1"/>
      <c r="AK96" s="1"/>
      <c r="AL96" s="1"/>
      <c r="AM96" s="1"/>
      <c r="AN96" s="1"/>
      <c r="AO96" s="1"/>
      <c r="AP96" s="1"/>
      <c r="AQ96" s="1"/>
      <c r="AR96" s="1"/>
      <c r="AS96" s="1"/>
      <c r="AU96" s="1"/>
      <c r="AV96" s="1"/>
      <c r="AW96" s="26"/>
      <c r="AX96" s="1"/>
      <c r="AY96" s="1"/>
      <c r="BA96" s="1"/>
      <c r="BB96" s="1"/>
      <c r="BE96" s="1"/>
      <c r="BG96" s="1"/>
      <c r="BH96" s="1"/>
      <c r="BI96" s="26"/>
    </row>
    <row r="97" spans="1:64" s="25" customFormat="1" ht="21.75" hidden="1" customHeight="1" x14ac:dyDescent="0.2">
      <c r="A97" s="1"/>
      <c r="B97" s="1"/>
      <c r="C97" s="1"/>
      <c r="D97" s="1"/>
      <c r="E97" s="1"/>
      <c r="F97" s="1"/>
      <c r="G97" s="1"/>
      <c r="H97" s="1"/>
      <c r="I97" s="1"/>
      <c r="J97" s="42"/>
      <c r="K97" s="1"/>
      <c r="L97" s="1"/>
      <c r="M97" s="1"/>
      <c r="N97" s="1"/>
      <c r="O97" s="1"/>
      <c r="P97" s="1"/>
      <c r="Q97" s="1"/>
      <c r="R97" s="1"/>
      <c r="S97" s="1"/>
      <c r="T97" s="1"/>
      <c r="U97" s="13"/>
      <c r="V97" s="13"/>
      <c r="W97" s="13"/>
      <c r="X97" s="1"/>
      <c r="Y97" s="1"/>
      <c r="Z97" s="1"/>
      <c r="AA97" s="1"/>
      <c r="AB97" s="1"/>
      <c r="AC97" s="1"/>
      <c r="AD97" s="1"/>
      <c r="AE97" s="1"/>
      <c r="AF97" s="3"/>
      <c r="AG97" s="3"/>
      <c r="AH97" s="1"/>
      <c r="AI97" s="1"/>
      <c r="AJ97" s="1"/>
      <c r="AK97" s="1"/>
      <c r="AL97" s="1"/>
      <c r="AM97" s="1"/>
      <c r="AN97" s="1"/>
      <c r="AO97" s="1"/>
      <c r="AP97" s="1"/>
      <c r="AQ97" s="1"/>
      <c r="AR97" s="1"/>
      <c r="AS97" s="1"/>
      <c r="AU97" s="1"/>
      <c r="AV97" s="1"/>
      <c r="AW97" s="26"/>
      <c r="BE97" s="1"/>
      <c r="BG97" s="1"/>
      <c r="BH97" s="1"/>
      <c r="BI97" s="26"/>
    </row>
    <row r="98" spans="1:64" s="25" customFormat="1" ht="21.75" hidden="1" customHeight="1" x14ac:dyDescent="0.2">
      <c r="A98" s="1"/>
      <c r="B98" s="1"/>
      <c r="C98" s="1"/>
      <c r="D98" s="1"/>
      <c r="E98" s="1"/>
      <c r="F98" s="1"/>
      <c r="G98" s="1"/>
      <c r="H98" s="1"/>
      <c r="I98" s="1"/>
      <c r="J98" s="42"/>
      <c r="K98" s="1"/>
      <c r="L98" s="1"/>
      <c r="M98" s="1"/>
      <c r="N98" s="1"/>
      <c r="O98" s="1"/>
      <c r="P98" s="1"/>
      <c r="Q98" s="1"/>
      <c r="R98" s="1"/>
      <c r="S98" s="1"/>
      <c r="T98" s="1"/>
      <c r="U98" s="13"/>
      <c r="V98" s="13"/>
      <c r="W98" s="13"/>
      <c r="X98" s="1"/>
      <c r="Y98" s="1"/>
      <c r="Z98" s="1"/>
      <c r="AA98" s="1"/>
      <c r="AB98" s="1"/>
      <c r="AC98" s="1"/>
      <c r="AD98" s="1"/>
      <c r="AE98" s="1"/>
      <c r="AF98" s="3"/>
      <c r="AG98" s="3"/>
      <c r="AH98" s="1"/>
      <c r="AI98" s="1"/>
      <c r="AJ98" s="1"/>
      <c r="AK98" s="1"/>
      <c r="AL98" s="1"/>
      <c r="AM98" s="1"/>
      <c r="AN98" s="1"/>
      <c r="AO98" s="1"/>
      <c r="AP98" s="1"/>
      <c r="AQ98" s="1"/>
      <c r="AR98" s="1"/>
      <c r="AS98" s="1"/>
      <c r="AU98" s="1"/>
      <c r="AV98" s="1"/>
      <c r="AW98" s="26"/>
      <c r="BE98" s="1"/>
      <c r="BG98" s="1"/>
      <c r="BH98" s="1"/>
      <c r="BI98" s="26"/>
    </row>
    <row r="99" spans="1:64" s="25" customFormat="1" ht="21.75" hidden="1" customHeight="1" x14ac:dyDescent="0.2">
      <c r="A99" s="1"/>
      <c r="B99" s="1"/>
      <c r="C99" s="1"/>
      <c r="D99" s="1"/>
      <c r="E99" s="1"/>
      <c r="F99" s="1"/>
      <c r="G99" s="1"/>
      <c r="H99" s="1"/>
      <c r="I99" s="1"/>
      <c r="J99" s="42"/>
      <c r="K99" s="1"/>
      <c r="L99" s="1"/>
      <c r="M99" s="1"/>
      <c r="N99" s="1"/>
      <c r="O99" s="1"/>
      <c r="P99" s="1"/>
      <c r="Q99" s="1"/>
      <c r="R99" s="1"/>
      <c r="S99" s="1"/>
      <c r="T99" s="1"/>
      <c r="U99" s="13"/>
      <c r="V99" s="13"/>
      <c r="W99" s="13"/>
      <c r="X99" s="1"/>
      <c r="Y99" s="1"/>
      <c r="Z99" s="1"/>
      <c r="AA99" s="1"/>
      <c r="AB99" s="1"/>
      <c r="AC99" s="1"/>
      <c r="AD99" s="1"/>
      <c r="AE99" s="1"/>
      <c r="AF99" s="3"/>
      <c r="AG99" s="3"/>
      <c r="AH99" s="1"/>
      <c r="AI99" s="1"/>
      <c r="AJ99" s="1"/>
      <c r="AK99" s="1"/>
      <c r="AL99" s="1"/>
      <c r="AM99" s="1"/>
      <c r="AN99" s="1"/>
      <c r="AO99" s="1"/>
      <c r="AP99" s="1"/>
      <c r="AQ99" s="1"/>
      <c r="AR99" s="1"/>
      <c r="AS99" s="1"/>
      <c r="AU99" s="1"/>
      <c r="AV99" s="1"/>
      <c r="AW99" s="26"/>
      <c r="BE99" s="1"/>
      <c r="BG99" s="1"/>
      <c r="BH99" s="1"/>
      <c r="BI99" s="26"/>
    </row>
    <row r="100" spans="1:64" ht="21.75" customHeight="1" x14ac:dyDescent="0.2">
      <c r="AF100" s="3"/>
      <c r="AG100" s="3"/>
      <c r="AX100" s="25"/>
      <c r="AY100" s="25"/>
      <c r="BA100" s="25"/>
      <c r="BB100" s="25"/>
      <c r="BC100" s="25"/>
      <c r="BD100" s="25"/>
      <c r="BJ100" s="25"/>
      <c r="BK100" s="25"/>
      <c r="BL100" s="25"/>
    </row>
    <row r="101" spans="1:64" ht="21.75" customHeight="1" x14ac:dyDescent="0.2">
      <c r="AX101" s="25"/>
      <c r="AY101" s="25"/>
      <c r="BA101" s="25"/>
      <c r="BB101" s="25"/>
      <c r="BC101" s="25"/>
      <c r="BD101" s="25"/>
      <c r="BJ101" s="25"/>
      <c r="BK101" s="25"/>
      <c r="BL101" s="25"/>
    </row>
    <row r="102" spans="1:64" ht="21.75" customHeight="1" x14ac:dyDescent="0.2">
      <c r="AX102" s="25"/>
      <c r="AY102" s="25"/>
      <c r="BA102" s="25"/>
      <c r="BB102" s="25"/>
      <c r="BC102" s="25"/>
      <c r="BD102" s="25"/>
      <c r="BJ102" s="25"/>
      <c r="BK102" s="25"/>
      <c r="BL102" s="25"/>
    </row>
    <row r="103" spans="1:64" ht="21.75" customHeight="1" x14ac:dyDescent="0.2">
      <c r="AX103" s="25"/>
      <c r="AY103" s="25"/>
      <c r="BA103" s="25"/>
      <c r="BB103" s="25"/>
    </row>
  </sheetData>
  <sheetProtection algorithmName="SHA-512" hashValue="Psg9YNEE6GZY2L3ukpnGI1XLj4+s/6bFwflOZLmhGc1bTQENYFHimG+3FC5/IDJLNuRT04j3EZX/IoHHrfL9Xw==" saltValue="EhbUp8DEqmj1G4NJ/TVM3A==" spinCount="100000" sheet="1" objects="1" formatCells="0" selectLockedCells="1"/>
  <protectedRanges>
    <protectedRange sqref="X59:Z59 V49:W59" name="範囲1"/>
  </protectedRanges>
  <mergeCells count="92">
    <mergeCell ref="AC63:AD63"/>
    <mergeCell ref="AC64:AD64"/>
    <mergeCell ref="AC65:AD65"/>
    <mergeCell ref="AC66:AD66"/>
    <mergeCell ref="AC67:AD67"/>
    <mergeCell ref="B48:B53"/>
    <mergeCell ref="X48:Z48"/>
    <mergeCell ref="X51:X54"/>
    <mergeCell ref="AA51:AA52"/>
    <mergeCell ref="AC51:AC52"/>
    <mergeCell ref="Y53:Y54"/>
    <mergeCell ref="Z53:AA54"/>
    <mergeCell ref="AC53:AC54"/>
    <mergeCell ref="B44:B47"/>
    <mergeCell ref="X44:Z44"/>
    <mergeCell ref="X45:Z45"/>
    <mergeCell ref="X46:Z46"/>
    <mergeCell ref="X47:Z47"/>
    <mergeCell ref="AB26:AB27"/>
    <mergeCell ref="AC26:AC27"/>
    <mergeCell ref="K55:V61"/>
    <mergeCell ref="K43:M49"/>
    <mergeCell ref="X43:Z43"/>
    <mergeCell ref="W37:X40"/>
    <mergeCell ref="AA50:AB50"/>
    <mergeCell ref="AC50:AD50"/>
    <mergeCell ref="Z51:Z52"/>
    <mergeCell ref="B38:B43"/>
    <mergeCell ref="V42:W48"/>
    <mergeCell ref="X42:Z42"/>
    <mergeCell ref="AD26:AD27"/>
    <mergeCell ref="V29:V40"/>
    <mergeCell ref="W29:X32"/>
    <mergeCell ref="K32:M42"/>
    <mergeCell ref="W33:X36"/>
    <mergeCell ref="V24:X27"/>
    <mergeCell ref="Y24:Z25"/>
    <mergeCell ref="AA24:AA25"/>
    <mergeCell ref="AB24:AB25"/>
    <mergeCell ref="AC24:AC25"/>
    <mergeCell ref="AD24:AD25"/>
    <mergeCell ref="Y26:Z27"/>
    <mergeCell ref="AA26:AA27"/>
    <mergeCell ref="B20:B21"/>
    <mergeCell ref="K20:M31"/>
    <mergeCell ref="B22:B23"/>
    <mergeCell ref="B24:B33"/>
    <mergeCell ref="B34:B37"/>
    <mergeCell ref="B18:B19"/>
    <mergeCell ref="C18:D19"/>
    <mergeCell ref="E18:E19"/>
    <mergeCell ref="F18:F19"/>
    <mergeCell ref="G18:H18"/>
    <mergeCell ref="K10:L11"/>
    <mergeCell ref="C15:J16"/>
    <mergeCell ref="K15:M16"/>
    <mergeCell ref="N15:O16"/>
    <mergeCell ref="V17:X22"/>
    <mergeCell ref="K18:M19"/>
    <mergeCell ref="N18:O19"/>
    <mergeCell ref="P18:P19"/>
    <mergeCell ref="Q18:Q19"/>
    <mergeCell ref="R18:S18"/>
    <mergeCell ref="K13:M14"/>
    <mergeCell ref="N13:O14"/>
    <mergeCell ref="B15:B16"/>
    <mergeCell ref="B10:B11"/>
    <mergeCell ref="C10:D11"/>
    <mergeCell ref="E10:E11"/>
    <mergeCell ref="F10:J11"/>
    <mergeCell ref="B13:B14"/>
    <mergeCell ref="C13:D13"/>
    <mergeCell ref="E13:J13"/>
    <mergeCell ref="C14:J14"/>
    <mergeCell ref="BD8:BD9"/>
    <mergeCell ref="BE8:BE9"/>
    <mergeCell ref="BG8:BH8"/>
    <mergeCell ref="M10:O11"/>
    <mergeCell ref="V10:X15"/>
    <mergeCell ref="BD10:BD15"/>
    <mergeCell ref="C4:H5"/>
    <mergeCell ref="I4:P5"/>
    <mergeCell ref="AA7:AD7"/>
    <mergeCell ref="B8:B9"/>
    <mergeCell ref="C8:D9"/>
    <mergeCell ref="E8:E9"/>
    <mergeCell ref="F8:O9"/>
    <mergeCell ref="V8:X9"/>
    <mergeCell ref="Y8:Z9"/>
    <mergeCell ref="AA8:AA9"/>
    <mergeCell ref="AB8:AB9"/>
    <mergeCell ref="AC8:AD8"/>
  </mergeCells>
  <phoneticPr fontId="63"/>
  <conditionalFormatting sqref="H20:H21">
    <cfRule type="expression" dxfId="45" priority="10" stopIfTrue="1">
      <formula>$AJ$21="■"</formula>
    </cfRule>
  </conditionalFormatting>
  <conditionalFormatting sqref="H22:H23">
    <cfRule type="expression" dxfId="44" priority="9" stopIfTrue="1">
      <formula>$AJ$25="■"</formula>
    </cfRule>
  </conditionalFormatting>
  <conditionalFormatting sqref="H24:H37">
    <cfRule type="expression" dxfId="43" priority="14" stopIfTrue="1">
      <formula>$AJ$28="■"</formula>
    </cfRule>
  </conditionalFormatting>
  <conditionalFormatting sqref="H38:H43">
    <cfRule type="expression" dxfId="42" priority="15" stopIfTrue="1">
      <formula>$AJ$31="■"</formula>
    </cfRule>
  </conditionalFormatting>
  <conditionalFormatting sqref="H44:H47">
    <cfRule type="expression" dxfId="41" priority="6">
      <formula>$AJ$37="■"</formula>
    </cfRule>
  </conditionalFormatting>
  <conditionalFormatting sqref="H48:H53">
    <cfRule type="expression" dxfId="40" priority="2">
      <formula>$AM$25="■"</formula>
    </cfRule>
  </conditionalFormatting>
  <conditionalFormatting sqref="S20:S31">
    <cfRule type="expression" dxfId="39" priority="7" stopIfTrue="1">
      <formula>$AM$21="■"</formula>
    </cfRule>
  </conditionalFormatting>
  <conditionalFormatting sqref="S32:S42">
    <cfRule type="expression" dxfId="38" priority="1">
      <formula>$AM$28="■"</formula>
    </cfRule>
  </conditionalFormatting>
  <conditionalFormatting sqref="S43:S49">
    <cfRule type="expression" dxfId="37" priority="13" stopIfTrue="1">
      <formula>$AM$31="■"</formula>
    </cfRule>
  </conditionalFormatting>
  <conditionalFormatting sqref="W33">
    <cfRule type="expression" dxfId="36" priority="16" stopIfTrue="1">
      <formula>$AJ$37</formula>
    </cfRule>
  </conditionalFormatting>
  <conditionalFormatting sqref="AD10:AD15">
    <cfRule type="expression" dxfId="35" priority="12" stopIfTrue="1">
      <formula>$AP$21="■"</formula>
    </cfRule>
  </conditionalFormatting>
  <conditionalFormatting sqref="AD17:AD22">
    <cfRule type="expression" dxfId="34" priority="11" stopIfTrue="1">
      <formula>$AP$25="■"</formula>
    </cfRule>
  </conditionalFormatting>
  <conditionalFormatting sqref="AD24 AD26">
    <cfRule type="expression" dxfId="33" priority="17" stopIfTrue="1">
      <formula>$AP$28="■"</formula>
    </cfRule>
  </conditionalFormatting>
  <conditionalFormatting sqref="AD29:AD32">
    <cfRule type="expression" dxfId="32" priority="18" stopIfTrue="1">
      <formula>$AP$31="■"</formula>
    </cfRule>
  </conditionalFormatting>
  <conditionalFormatting sqref="AD33:AD36">
    <cfRule type="expression" dxfId="31" priority="19" stopIfTrue="1">
      <formula>$AP$34="■"</formula>
    </cfRule>
  </conditionalFormatting>
  <conditionalFormatting sqref="AD37:AD40">
    <cfRule type="expression" dxfId="30" priority="20" stopIfTrue="1">
      <formula>$AP$37="■"</formula>
    </cfRule>
  </conditionalFormatting>
  <conditionalFormatting sqref="AD42">
    <cfRule type="expression" dxfId="29" priority="8" stopIfTrue="1">
      <formula>$AP$40="■"</formula>
    </cfRule>
  </conditionalFormatting>
  <conditionalFormatting sqref="AD43">
    <cfRule type="expression" dxfId="28" priority="21" stopIfTrue="1">
      <formula>$AP$43="■"</formula>
    </cfRule>
  </conditionalFormatting>
  <conditionalFormatting sqref="AD44">
    <cfRule type="expression" dxfId="27" priority="22" stopIfTrue="1">
      <formula>$AP$45="■"</formula>
    </cfRule>
  </conditionalFormatting>
  <conditionalFormatting sqref="AD45">
    <cfRule type="expression" dxfId="26" priority="3">
      <formula>$AP$47="■"</formula>
    </cfRule>
  </conditionalFormatting>
  <conditionalFormatting sqref="AD46">
    <cfRule type="expression" dxfId="25" priority="4">
      <formula>$AP$49="■"</formula>
    </cfRule>
  </conditionalFormatting>
  <conditionalFormatting sqref="AD47">
    <cfRule type="expression" dxfId="24" priority="5">
      <formula>$AP$51="■"</formula>
    </cfRule>
  </conditionalFormatting>
  <conditionalFormatting sqref="AD48:AD49">
    <cfRule type="expression" dxfId="23" priority="23" stopIfTrue="1">
      <formula>$AP$53="■"</formula>
    </cfRule>
  </conditionalFormatting>
  <printOptions horizontalCentered="1" verticalCentered="1"/>
  <pageMargins left="0.19685039370078741" right="0.19685039370078741" top="0.23622047244094491" bottom="0.19685039370078741" header="0.27559055118110237" footer="0"/>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1A78-3247-4511-84BE-687ECFE34110}">
  <dimension ref="A2:BL103"/>
  <sheetViews>
    <sheetView showGridLines="0" tabSelected="1" view="pageBreakPreview" zoomScaleNormal="100" zoomScaleSheetLayoutView="100" workbookViewId="0">
      <selection activeCell="C8" sqref="C8:D9"/>
    </sheetView>
  </sheetViews>
  <sheetFormatPr defaultColWidth="9" defaultRowHeight="21.75" customHeight="1" x14ac:dyDescent="0.2"/>
  <cols>
    <col min="1" max="1" width="0.88671875" style="1" customWidth="1"/>
    <col min="2" max="2" width="12.44140625" style="1" customWidth="1"/>
    <col min="3" max="3" width="7.5546875" style="1" customWidth="1"/>
    <col min="4" max="4" width="8.44140625" style="1" customWidth="1"/>
    <col min="5" max="5" width="6" style="1" customWidth="1"/>
    <col min="6" max="6" width="4.77734375" style="1" customWidth="1"/>
    <col min="7" max="8" width="6.21875" style="1" customWidth="1"/>
    <col min="9" max="9" width="5.6640625" style="1" hidden="1" customWidth="1"/>
    <col min="10" max="10" width="2" style="42" customWidth="1"/>
    <col min="11" max="12" width="3" style="1" customWidth="1"/>
    <col min="13" max="13" width="6.88671875" style="1" customWidth="1"/>
    <col min="14" max="14" width="7.5546875" style="1" customWidth="1"/>
    <col min="15" max="15" width="8.44140625" style="1" customWidth="1"/>
    <col min="16" max="16" width="6" style="1" customWidth="1"/>
    <col min="17" max="17" width="4.77734375" style="1" customWidth="1"/>
    <col min="18" max="19" width="6.21875" style="1" customWidth="1"/>
    <col min="20" max="20" width="4.21875" style="1" hidden="1" customWidth="1"/>
    <col min="21" max="21" width="2.109375" style="13" customWidth="1"/>
    <col min="22" max="23" width="3.21875" style="13" customWidth="1"/>
    <col min="24" max="24" width="11" style="1" customWidth="1"/>
    <col min="25" max="25" width="7.5546875" style="1" customWidth="1"/>
    <col min="26" max="26" width="8.77734375" style="1" customWidth="1"/>
    <col min="27" max="27" width="5.6640625" style="1" customWidth="1"/>
    <col min="28" max="28" width="5.77734375" style="1" customWidth="1"/>
    <col min="29" max="30" width="6.21875" style="1" customWidth="1"/>
    <col min="31" max="31" width="5.6640625" style="1" hidden="1" customWidth="1"/>
    <col min="32" max="32" width="2.109375" style="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25" hidden="1" customWidth="1"/>
    <col min="47" max="47" width="7.21875" style="1" hidden="1" customWidth="1"/>
    <col min="48" max="48" width="5.88671875" style="1" hidden="1" customWidth="1"/>
    <col min="49" max="49" width="9" style="26" hidden="1" customWidth="1"/>
    <col min="50" max="51" width="9" style="1" hidden="1" customWidth="1"/>
    <col min="52" max="52" width="3.21875" style="25" hidden="1" customWidth="1"/>
    <col min="53" max="54" width="6.44140625" style="1" hidden="1" customWidth="1"/>
    <col min="55" max="55" width="9" style="26" hidden="1" customWidth="1"/>
    <col min="56" max="56" width="9" style="1" hidden="1" customWidth="1"/>
    <col min="57" max="57" width="8.77734375" style="1" hidden="1" customWidth="1"/>
    <col min="58" max="58" width="3.44140625" style="25" hidden="1" customWidth="1"/>
    <col min="59" max="59" width="6.44140625" style="1" hidden="1" customWidth="1"/>
    <col min="60" max="60" width="6.6640625" style="1" hidden="1" customWidth="1"/>
    <col min="61" max="61" width="9" style="26" hidden="1" customWidth="1"/>
    <col min="62" max="62" width="9" style="1" hidden="1" customWidth="1"/>
    <col min="63" max="64" width="9" style="1" customWidth="1"/>
    <col min="65" max="16384" width="9" style="1"/>
  </cols>
  <sheetData>
    <row r="2" spans="2:61" ht="6.75" customHeight="1" x14ac:dyDescent="0.2"/>
    <row r="3" spans="2:61" ht="1.8" customHeight="1" x14ac:dyDescent="0.2">
      <c r="W3" s="65"/>
      <c r="Y3" s="239"/>
      <c r="Z3" s="239"/>
      <c r="AA3" s="239"/>
      <c r="AB3" s="239"/>
      <c r="AC3" s="239"/>
      <c r="AD3" s="239"/>
    </row>
    <row r="4" spans="2:61" ht="12.75" customHeight="1" x14ac:dyDescent="0.2">
      <c r="C4" s="782" t="s">
        <v>164</v>
      </c>
      <c r="D4" s="782"/>
      <c r="E4" s="782"/>
      <c r="F4" s="782"/>
      <c r="G4" s="782"/>
      <c r="H4" s="782"/>
      <c r="I4" s="783" t="s">
        <v>228</v>
      </c>
      <c r="J4" s="783"/>
      <c r="K4" s="783"/>
      <c r="L4" s="783"/>
      <c r="M4" s="783"/>
      <c r="N4" s="783"/>
      <c r="O4" s="783"/>
      <c r="P4" s="783"/>
      <c r="Q4" s="240"/>
      <c r="R4" s="240"/>
      <c r="S4" s="63"/>
      <c r="T4" s="63"/>
      <c r="U4" s="63"/>
      <c r="V4" s="63"/>
      <c r="W4" s="65"/>
      <c r="X4" s="239"/>
      <c r="Y4" s="239"/>
      <c r="Z4" s="239"/>
      <c r="AA4" s="239"/>
      <c r="AB4" s="239"/>
      <c r="AC4" s="239"/>
      <c r="AD4" s="239"/>
      <c r="AE4" s="66"/>
      <c r="AS4" s="25"/>
      <c r="AT4" s="1"/>
      <c r="AV4" s="26"/>
      <c r="AW4" s="1"/>
      <c r="AY4" s="25"/>
      <c r="AZ4" s="1"/>
      <c r="BB4" s="26"/>
      <c r="BC4" s="1"/>
      <c r="BE4" s="25"/>
      <c r="BF4" s="1"/>
      <c r="BH4" s="26"/>
      <c r="BI4" s="1"/>
    </row>
    <row r="5" spans="2:61" ht="15" customHeight="1" x14ac:dyDescent="0.2">
      <c r="B5" s="64"/>
      <c r="C5" s="782"/>
      <c r="D5" s="782"/>
      <c r="E5" s="782"/>
      <c r="F5" s="782"/>
      <c r="G5" s="782"/>
      <c r="H5" s="782"/>
      <c r="I5" s="783"/>
      <c r="J5" s="783"/>
      <c r="K5" s="783"/>
      <c r="L5" s="783"/>
      <c r="M5" s="783"/>
      <c r="N5" s="783"/>
      <c r="O5" s="783"/>
      <c r="P5" s="783"/>
      <c r="Q5" s="240"/>
      <c r="R5" s="240"/>
      <c r="S5" s="63"/>
      <c r="U5" s="63"/>
      <c r="V5" s="63"/>
      <c r="W5" s="63"/>
      <c r="X5" s="239"/>
      <c r="Y5" s="239"/>
      <c r="Z5" s="239"/>
      <c r="AA5" s="239"/>
      <c r="AB5" s="239"/>
      <c r="AC5" s="239"/>
      <c r="AD5" s="258" t="s">
        <v>230</v>
      </c>
      <c r="AE5" s="67"/>
      <c r="AS5" s="25"/>
      <c r="AT5" s="1"/>
      <c r="AV5" s="26"/>
      <c r="AW5" s="1"/>
      <c r="AY5" s="25"/>
      <c r="AZ5" s="1"/>
      <c r="BB5" s="26"/>
      <c r="BC5" s="1"/>
      <c r="BE5" s="25"/>
      <c r="BF5" s="1"/>
      <c r="BH5" s="26"/>
      <c r="BI5" s="1"/>
    </row>
    <row r="6" spans="2:61" ht="1.5" customHeight="1" x14ac:dyDescent="0.2">
      <c r="B6" s="68"/>
      <c r="C6" s="68"/>
      <c r="D6" s="68"/>
      <c r="E6" s="68"/>
      <c r="F6" s="68"/>
      <c r="G6" s="68"/>
      <c r="H6" s="68"/>
      <c r="I6" s="68"/>
      <c r="J6" s="69"/>
      <c r="K6" s="68"/>
      <c r="L6" s="68"/>
      <c r="M6" s="68"/>
      <c r="N6" s="68"/>
      <c r="O6" s="68"/>
      <c r="P6" s="68"/>
      <c r="Q6" s="68"/>
      <c r="R6" s="68"/>
      <c r="S6" s="68"/>
      <c r="T6" s="68"/>
      <c r="U6" s="70"/>
      <c r="V6" s="70"/>
      <c r="W6" s="70"/>
      <c r="X6" s="68"/>
      <c r="Y6" s="68"/>
      <c r="Z6" s="68"/>
      <c r="AA6" s="68"/>
      <c r="AB6" s="68"/>
      <c r="AC6" s="68"/>
      <c r="AD6" s="71"/>
      <c r="AE6" s="71"/>
    </row>
    <row r="7" spans="2:61" ht="19.95" customHeight="1" thickBot="1" x14ac:dyDescent="0.25">
      <c r="Z7" s="193" t="s">
        <v>212</v>
      </c>
      <c r="AA7" s="781"/>
      <c r="AB7" s="781"/>
      <c r="AC7" s="781"/>
      <c r="AD7" s="781"/>
    </row>
    <row r="8" spans="2:61" ht="12" customHeight="1" x14ac:dyDescent="0.2">
      <c r="B8" s="720" t="s">
        <v>0</v>
      </c>
      <c r="C8" s="722" t="s">
        <v>130</v>
      </c>
      <c r="D8" s="723"/>
      <c r="E8" s="726" t="s">
        <v>1</v>
      </c>
      <c r="F8" s="728" t="s">
        <v>126</v>
      </c>
      <c r="G8" s="729"/>
      <c r="H8" s="729"/>
      <c r="I8" s="729"/>
      <c r="J8" s="729"/>
      <c r="K8" s="729"/>
      <c r="L8" s="729"/>
      <c r="M8" s="729"/>
      <c r="N8" s="729"/>
      <c r="O8" s="730"/>
      <c r="P8" s="5"/>
      <c r="Q8" s="5"/>
      <c r="R8" s="5"/>
      <c r="S8" s="5"/>
      <c r="T8" s="5"/>
      <c r="U8" s="72"/>
      <c r="V8" s="734" t="s">
        <v>64</v>
      </c>
      <c r="W8" s="735"/>
      <c r="X8" s="736"/>
      <c r="Y8" s="740" t="s">
        <v>15</v>
      </c>
      <c r="Z8" s="741"/>
      <c r="AA8" s="780" t="s">
        <v>17</v>
      </c>
      <c r="AB8" s="741" t="s">
        <v>2</v>
      </c>
      <c r="AC8" s="741" t="s">
        <v>52</v>
      </c>
      <c r="AD8" s="741"/>
      <c r="AE8" s="73"/>
      <c r="BD8" s="743" t="s">
        <v>14</v>
      </c>
      <c r="BE8" s="743" t="s">
        <v>15</v>
      </c>
      <c r="BF8" s="106" t="s">
        <v>173</v>
      </c>
      <c r="BG8" s="742" t="s">
        <v>52</v>
      </c>
      <c r="BH8" s="740"/>
      <c r="BI8" s="48" t="s">
        <v>165</v>
      </c>
    </row>
    <row r="9" spans="2:61" ht="12" customHeight="1" thickBot="1" x14ac:dyDescent="0.25">
      <c r="B9" s="721"/>
      <c r="C9" s="724"/>
      <c r="D9" s="725"/>
      <c r="E9" s="727"/>
      <c r="F9" s="731"/>
      <c r="G9" s="732"/>
      <c r="H9" s="732"/>
      <c r="I9" s="732"/>
      <c r="J9" s="732"/>
      <c r="K9" s="732"/>
      <c r="L9" s="732"/>
      <c r="M9" s="732"/>
      <c r="N9" s="732"/>
      <c r="O9" s="733"/>
      <c r="P9" s="5"/>
      <c r="R9" s="5"/>
      <c r="S9" s="5"/>
      <c r="T9" s="5"/>
      <c r="U9" s="72"/>
      <c r="V9" s="737"/>
      <c r="W9" s="738"/>
      <c r="X9" s="739"/>
      <c r="Y9" s="740"/>
      <c r="Z9" s="741"/>
      <c r="AA9" s="741"/>
      <c r="AB9" s="741"/>
      <c r="AC9" s="211" t="s">
        <v>16</v>
      </c>
      <c r="AD9" s="59" t="s">
        <v>151</v>
      </c>
      <c r="AE9" s="74"/>
      <c r="AF9" s="16"/>
      <c r="AG9" s="16"/>
      <c r="AT9" s="1"/>
      <c r="BD9" s="744"/>
      <c r="BE9" s="744"/>
      <c r="BF9" s="212"/>
      <c r="BG9" s="211" t="s">
        <v>72</v>
      </c>
      <c r="BH9" s="23" t="s">
        <v>166</v>
      </c>
      <c r="BI9" s="48" t="s">
        <v>167</v>
      </c>
    </row>
    <row r="10" spans="2:61" ht="12" customHeight="1" thickBot="1" x14ac:dyDescent="0.25">
      <c r="B10" s="721" t="s">
        <v>18</v>
      </c>
      <c r="C10" s="809" t="s">
        <v>143</v>
      </c>
      <c r="D10" s="810"/>
      <c r="E10" s="727" t="s">
        <v>19</v>
      </c>
      <c r="F10" s="757" t="s">
        <v>127</v>
      </c>
      <c r="G10" s="758"/>
      <c r="H10" s="758"/>
      <c r="I10" s="758"/>
      <c r="J10" s="766"/>
      <c r="K10" s="727" t="s">
        <v>20</v>
      </c>
      <c r="L10" s="727"/>
      <c r="M10" s="757" t="s">
        <v>127</v>
      </c>
      <c r="N10" s="758"/>
      <c r="O10" s="759"/>
      <c r="P10" s="5"/>
      <c r="Q10" s="5"/>
      <c r="R10" s="73"/>
      <c r="S10" s="73"/>
      <c r="T10" s="73"/>
      <c r="U10" s="75"/>
      <c r="V10" s="750" t="s">
        <v>132</v>
      </c>
      <c r="W10" s="792"/>
      <c r="X10" s="752"/>
      <c r="Y10" s="76" t="s">
        <v>23</v>
      </c>
      <c r="Z10" s="77" t="s">
        <v>24</v>
      </c>
      <c r="AA10" s="78">
        <v>495</v>
      </c>
      <c r="AB10" s="8">
        <v>7421</v>
      </c>
      <c r="AC10" s="81"/>
      <c r="AD10" s="82"/>
      <c r="AE10" s="188">
        <f t="shared" ref="AE10:AE15" si="0">AA10*AC10</f>
        <v>0</v>
      </c>
      <c r="AF10" s="79">
        <v>2</v>
      </c>
      <c r="AG10" s="17"/>
      <c r="AT10" s="1"/>
      <c r="BD10" s="793" t="s">
        <v>138</v>
      </c>
      <c r="BE10" s="76" t="s">
        <v>23</v>
      </c>
      <c r="BF10" s="80">
        <v>4</v>
      </c>
      <c r="BG10" s="81">
        <f t="shared" ref="BG10:BG15" si="1">AC10+AD10</f>
        <v>0</v>
      </c>
      <c r="BH10" s="82">
        <f t="shared" ref="BH10:BH17" si="2">BF10*BG10</f>
        <v>0</v>
      </c>
      <c r="BI10" s="26" t="str">
        <f>IF((BG10+BH10)&gt;1,"●","")</f>
        <v/>
      </c>
    </row>
    <row r="11" spans="2:61" ht="12" customHeight="1" thickBot="1" x14ac:dyDescent="0.25">
      <c r="B11" s="765"/>
      <c r="C11" s="811"/>
      <c r="D11" s="812"/>
      <c r="E11" s="756"/>
      <c r="F11" s="760"/>
      <c r="G11" s="761"/>
      <c r="H11" s="761"/>
      <c r="I11" s="761"/>
      <c r="J11" s="767"/>
      <c r="K11" s="756"/>
      <c r="L11" s="756"/>
      <c r="M11" s="760"/>
      <c r="N11" s="761"/>
      <c r="O11" s="762"/>
      <c r="P11" s="5"/>
      <c r="Q11" s="5"/>
      <c r="R11" s="5"/>
      <c r="S11" s="5"/>
      <c r="T11" s="5"/>
      <c r="U11" s="83"/>
      <c r="V11" s="750"/>
      <c r="W11" s="792"/>
      <c r="X11" s="752"/>
      <c r="Y11" s="84" t="s">
        <v>25</v>
      </c>
      <c r="Z11" s="85" t="s">
        <v>120</v>
      </c>
      <c r="AA11" s="86">
        <v>495</v>
      </c>
      <c r="AB11" s="9">
        <v>7422</v>
      </c>
      <c r="AC11" s="18"/>
      <c r="AD11" s="19"/>
      <c r="AE11" s="188">
        <f t="shared" si="0"/>
        <v>0</v>
      </c>
      <c r="AF11" s="79" t="s">
        <v>168</v>
      </c>
      <c r="AG11" s="17"/>
      <c r="AT11" s="1"/>
      <c r="BD11" s="794"/>
      <c r="BE11" s="84" t="s">
        <v>25</v>
      </c>
      <c r="BF11" s="87">
        <v>4</v>
      </c>
      <c r="BG11" s="18">
        <f t="shared" si="1"/>
        <v>0</v>
      </c>
      <c r="BH11" s="82">
        <f t="shared" si="2"/>
        <v>0</v>
      </c>
      <c r="BI11" s="26" t="str">
        <f t="shared" ref="BI11:BI15" si="3">IF((BG11+BH11)&gt;1,"●","")</f>
        <v/>
      </c>
    </row>
    <row r="12" spans="2:61" ht="12" customHeight="1" thickBot="1" x14ac:dyDescent="0.25">
      <c r="B12" s="5" t="s">
        <v>48</v>
      </c>
      <c r="C12" s="88"/>
      <c r="D12" s="88"/>
      <c r="E12" s="88"/>
      <c r="F12" s="5"/>
      <c r="G12" s="73"/>
      <c r="H12" s="89"/>
      <c r="I12" s="89"/>
      <c r="J12" s="74"/>
      <c r="N12" s="88"/>
      <c r="O12" s="88"/>
      <c r="P12" s="88"/>
      <c r="Q12" s="5"/>
      <c r="R12" s="5"/>
      <c r="S12" s="5"/>
      <c r="T12" s="5"/>
      <c r="V12" s="750"/>
      <c r="W12" s="792"/>
      <c r="X12" s="752"/>
      <c r="Y12" s="84" t="s">
        <v>27</v>
      </c>
      <c r="Z12" s="85" t="s">
        <v>24</v>
      </c>
      <c r="AA12" s="86">
        <v>495</v>
      </c>
      <c r="AB12" s="9">
        <v>7423</v>
      </c>
      <c r="AC12" s="18"/>
      <c r="AD12" s="19"/>
      <c r="AE12" s="188">
        <f t="shared" si="0"/>
        <v>0</v>
      </c>
      <c r="AF12" s="79">
        <v>3</v>
      </c>
      <c r="AG12" s="17"/>
      <c r="AT12" s="1"/>
      <c r="BD12" s="794"/>
      <c r="BE12" s="84" t="s">
        <v>27</v>
      </c>
      <c r="BF12" s="87">
        <v>4</v>
      </c>
      <c r="BG12" s="18">
        <f t="shared" si="1"/>
        <v>0</v>
      </c>
      <c r="BH12" s="82">
        <f t="shared" si="2"/>
        <v>0</v>
      </c>
      <c r="BI12" s="26" t="str">
        <f t="shared" si="3"/>
        <v/>
      </c>
    </row>
    <row r="13" spans="2:61" ht="12" customHeight="1" thickBot="1" x14ac:dyDescent="0.25">
      <c r="B13" s="763" t="s">
        <v>61</v>
      </c>
      <c r="C13" s="796" t="s">
        <v>169</v>
      </c>
      <c r="D13" s="797"/>
      <c r="E13" s="797"/>
      <c r="F13" s="797"/>
      <c r="G13" s="797"/>
      <c r="H13" s="797"/>
      <c r="I13" s="797"/>
      <c r="J13" s="798"/>
      <c r="K13" s="799" t="s">
        <v>21</v>
      </c>
      <c r="L13" s="800"/>
      <c r="M13" s="801"/>
      <c r="N13" s="757"/>
      <c r="O13" s="766"/>
      <c r="Q13" s="5"/>
      <c r="R13" s="5"/>
      <c r="S13" s="5"/>
      <c r="T13" s="5"/>
      <c r="U13" s="14"/>
      <c r="V13" s="750"/>
      <c r="W13" s="792"/>
      <c r="X13" s="752"/>
      <c r="Y13" s="84" t="s">
        <v>28</v>
      </c>
      <c r="Z13" s="85" t="s">
        <v>24</v>
      </c>
      <c r="AA13" s="86">
        <v>495</v>
      </c>
      <c r="AB13" s="9">
        <v>7424</v>
      </c>
      <c r="AC13" s="18"/>
      <c r="AD13" s="19"/>
      <c r="AE13" s="188">
        <f t="shared" si="0"/>
        <v>0</v>
      </c>
      <c r="AF13" s="79">
        <v>4</v>
      </c>
      <c r="AG13" s="17"/>
      <c r="AH13" s="41" t="s">
        <v>62</v>
      </c>
      <c r="AJ13" s="41" t="s">
        <v>170</v>
      </c>
      <c r="AT13" s="1"/>
      <c r="BD13" s="794"/>
      <c r="BE13" s="84" t="s">
        <v>28</v>
      </c>
      <c r="BF13" s="87">
        <v>4</v>
      </c>
      <c r="BG13" s="18">
        <f t="shared" si="1"/>
        <v>0</v>
      </c>
      <c r="BH13" s="82">
        <f t="shared" si="2"/>
        <v>0</v>
      </c>
      <c r="BI13" s="26" t="str">
        <f t="shared" si="3"/>
        <v/>
      </c>
    </row>
    <row r="14" spans="2:61" ht="12" customHeight="1" thickBot="1" x14ac:dyDescent="0.25">
      <c r="B14" s="764"/>
      <c r="C14" s="805"/>
      <c r="D14" s="806"/>
      <c r="E14" s="806"/>
      <c r="F14" s="806"/>
      <c r="G14" s="806"/>
      <c r="H14" s="806"/>
      <c r="I14" s="806"/>
      <c r="J14" s="807"/>
      <c r="K14" s="802"/>
      <c r="L14" s="803"/>
      <c r="M14" s="804"/>
      <c r="N14" s="790"/>
      <c r="O14" s="791"/>
      <c r="Q14" s="5"/>
      <c r="R14" s="5"/>
      <c r="S14" s="5"/>
      <c r="T14" s="5"/>
      <c r="U14" s="90"/>
      <c r="V14" s="750"/>
      <c r="W14" s="792"/>
      <c r="X14" s="752"/>
      <c r="Y14" s="84" t="s">
        <v>3</v>
      </c>
      <c r="Z14" s="85" t="s">
        <v>26</v>
      </c>
      <c r="AA14" s="86">
        <v>495</v>
      </c>
      <c r="AB14" s="9">
        <v>7425</v>
      </c>
      <c r="AC14" s="18"/>
      <c r="AD14" s="19"/>
      <c r="AE14" s="188">
        <f t="shared" si="0"/>
        <v>0</v>
      </c>
      <c r="AF14" s="79">
        <v>5</v>
      </c>
      <c r="AG14" s="17"/>
      <c r="AH14" s="41" t="s">
        <v>171</v>
      </c>
      <c r="AJ14" s="41" t="s">
        <v>172</v>
      </c>
      <c r="AT14" s="1"/>
      <c r="BD14" s="794"/>
      <c r="BE14" s="84" t="s">
        <v>3</v>
      </c>
      <c r="BF14" s="87">
        <v>4</v>
      </c>
      <c r="BG14" s="18">
        <f t="shared" si="1"/>
        <v>0</v>
      </c>
      <c r="BH14" s="82">
        <f t="shared" si="2"/>
        <v>0</v>
      </c>
      <c r="BI14" s="26" t="str">
        <f>IF((BG14+BH14)&gt;1,"●","")</f>
        <v/>
      </c>
    </row>
    <row r="15" spans="2:61" s="2" customFormat="1" ht="12" customHeight="1" thickBot="1" x14ac:dyDescent="0.25">
      <c r="B15" s="763" t="s">
        <v>22</v>
      </c>
      <c r="C15" s="757"/>
      <c r="D15" s="758"/>
      <c r="E15" s="758"/>
      <c r="F15" s="758"/>
      <c r="G15" s="758"/>
      <c r="H15" s="758"/>
      <c r="I15" s="758"/>
      <c r="J15" s="766"/>
      <c r="K15" s="784" t="s">
        <v>57</v>
      </c>
      <c r="L15" s="785"/>
      <c r="M15" s="786"/>
      <c r="N15" s="757"/>
      <c r="O15" s="766"/>
      <c r="Q15" s="5"/>
      <c r="R15" s="5"/>
      <c r="S15" s="5"/>
      <c r="T15" s="5"/>
      <c r="U15" s="91"/>
      <c r="V15" s="753"/>
      <c r="W15" s="754"/>
      <c r="X15" s="755"/>
      <c r="Y15" s="92" t="s">
        <v>4</v>
      </c>
      <c r="Z15" s="93" t="s">
        <v>26</v>
      </c>
      <c r="AA15" s="94">
        <v>495</v>
      </c>
      <c r="AB15" s="95">
        <v>7426</v>
      </c>
      <c r="AC15" s="20"/>
      <c r="AD15" s="21"/>
      <c r="AE15" s="188">
        <f t="shared" si="0"/>
        <v>0</v>
      </c>
      <c r="AF15" s="79">
        <v>6</v>
      </c>
      <c r="AG15" s="17"/>
      <c r="AR15" s="1"/>
      <c r="AS15" s="1"/>
      <c r="AT15" s="1"/>
      <c r="AU15" s="1"/>
      <c r="AV15" s="1"/>
      <c r="AW15" s="26"/>
      <c r="AX15" s="1"/>
      <c r="AY15" s="1"/>
      <c r="AZ15" s="25"/>
      <c r="BA15" s="1"/>
      <c r="BB15" s="1"/>
      <c r="BC15" s="26"/>
      <c r="BD15" s="795"/>
      <c r="BE15" s="92" t="s">
        <v>4</v>
      </c>
      <c r="BF15" s="96">
        <v>4</v>
      </c>
      <c r="BG15" s="20">
        <f t="shared" si="1"/>
        <v>0</v>
      </c>
      <c r="BH15" s="82">
        <f t="shared" si="2"/>
        <v>0</v>
      </c>
      <c r="BI15" s="26" t="str">
        <f t="shared" si="3"/>
        <v/>
      </c>
    </row>
    <row r="16" spans="2:61" ht="12" customHeight="1" thickBot="1" x14ac:dyDescent="0.25">
      <c r="B16" s="764"/>
      <c r="C16" s="790"/>
      <c r="D16" s="808"/>
      <c r="E16" s="808"/>
      <c r="F16" s="808"/>
      <c r="G16" s="808"/>
      <c r="H16" s="808"/>
      <c r="I16" s="808"/>
      <c r="J16" s="791"/>
      <c r="K16" s="787"/>
      <c r="L16" s="788"/>
      <c r="M16" s="789"/>
      <c r="N16" s="790"/>
      <c r="O16" s="791"/>
      <c r="P16" s="2"/>
      <c r="Q16" s="5"/>
      <c r="R16" s="5"/>
      <c r="S16" s="5"/>
      <c r="T16" s="5"/>
      <c r="U16" s="97"/>
      <c r="V16" s="57" t="s">
        <v>163</v>
      </c>
      <c r="W16" s="91"/>
      <c r="X16" s="6"/>
      <c r="Y16" s="6"/>
      <c r="Z16" s="5"/>
      <c r="AA16" s="7"/>
      <c r="AB16" s="5"/>
      <c r="AC16" s="250"/>
      <c r="AD16" s="251"/>
      <c r="AE16" s="188"/>
      <c r="AF16" s="79"/>
      <c r="AG16" s="17"/>
      <c r="AT16" s="1"/>
      <c r="BD16" s="91"/>
      <c r="BE16" s="6"/>
      <c r="BF16" s="28"/>
      <c r="BG16" s="211" t="s">
        <v>72</v>
      </c>
      <c r="BH16" s="82"/>
    </row>
    <row r="17" spans="2:61" ht="12" customHeight="1" thickBot="1" x14ac:dyDescent="0.25">
      <c r="B17" s="98"/>
      <c r="C17" s="73"/>
      <c r="D17" s="73"/>
      <c r="E17" s="73"/>
      <c r="F17" s="73"/>
      <c r="G17" s="73"/>
      <c r="H17" s="73"/>
      <c r="I17" s="73"/>
      <c r="J17" s="74"/>
      <c r="K17" s="99"/>
      <c r="L17" s="99"/>
      <c r="M17" s="99"/>
      <c r="N17" s="2"/>
      <c r="O17" s="2"/>
      <c r="P17" s="2"/>
      <c r="Q17" s="5"/>
      <c r="R17" s="5"/>
      <c r="S17" s="5"/>
      <c r="T17" s="5"/>
      <c r="U17" s="97"/>
      <c r="V17" s="747" t="s">
        <v>47</v>
      </c>
      <c r="W17" s="748"/>
      <c r="X17" s="749"/>
      <c r="Y17" s="11" t="s">
        <v>23</v>
      </c>
      <c r="Z17" s="100" t="s">
        <v>26</v>
      </c>
      <c r="AA17" s="78">
        <v>550</v>
      </c>
      <c r="AB17" s="101">
        <v>7427</v>
      </c>
      <c r="AC17" s="81"/>
      <c r="AD17" s="82"/>
      <c r="AE17" s="188">
        <f t="shared" ref="AE17:AE22" si="4">AA17*AC17</f>
        <v>0</v>
      </c>
      <c r="AF17" s="79">
        <v>2</v>
      </c>
      <c r="AG17" s="17"/>
      <c r="BD17" s="214" t="s">
        <v>47</v>
      </c>
      <c r="BE17" s="11" t="s">
        <v>23</v>
      </c>
      <c r="BF17" s="80">
        <v>10</v>
      </c>
      <c r="BG17" s="81">
        <f t="shared" ref="BG17:BG22" si="5">AC17+AD17</f>
        <v>0</v>
      </c>
      <c r="BH17" s="82">
        <f t="shared" si="2"/>
        <v>0</v>
      </c>
    </row>
    <row r="18" spans="2:61" ht="12" customHeight="1" thickBot="1" x14ac:dyDescent="0.25">
      <c r="B18" s="743" t="s">
        <v>14</v>
      </c>
      <c r="C18" s="734" t="s">
        <v>15</v>
      </c>
      <c r="D18" s="736"/>
      <c r="E18" s="745" t="s">
        <v>17</v>
      </c>
      <c r="F18" s="743" t="s">
        <v>2</v>
      </c>
      <c r="G18" s="742" t="s">
        <v>52</v>
      </c>
      <c r="H18" s="740"/>
      <c r="I18" s="73"/>
      <c r="J18" s="102"/>
      <c r="K18" s="734" t="s">
        <v>14</v>
      </c>
      <c r="L18" s="735"/>
      <c r="M18" s="736"/>
      <c r="N18" s="734" t="s">
        <v>15</v>
      </c>
      <c r="O18" s="736"/>
      <c r="P18" s="745" t="s">
        <v>17</v>
      </c>
      <c r="Q18" s="743" t="s">
        <v>2</v>
      </c>
      <c r="R18" s="742" t="s">
        <v>52</v>
      </c>
      <c r="S18" s="740"/>
      <c r="T18" s="73"/>
      <c r="U18" s="103"/>
      <c r="V18" s="750"/>
      <c r="W18" s="751"/>
      <c r="X18" s="752"/>
      <c r="Y18" s="12" t="s">
        <v>25</v>
      </c>
      <c r="Z18" s="104" t="s">
        <v>26</v>
      </c>
      <c r="AA18" s="86">
        <v>550</v>
      </c>
      <c r="AB18" s="105">
        <v>7428</v>
      </c>
      <c r="AC18" s="18"/>
      <c r="AD18" s="19"/>
      <c r="AE18" s="188">
        <f t="shared" si="4"/>
        <v>0</v>
      </c>
      <c r="AF18" s="79" t="s">
        <v>168</v>
      </c>
      <c r="AG18" s="17"/>
      <c r="AR18" s="232" t="s">
        <v>14</v>
      </c>
      <c r="AS18" s="232" t="s">
        <v>15</v>
      </c>
      <c r="AT18" s="106" t="s">
        <v>173</v>
      </c>
      <c r="AU18" s="236" t="s">
        <v>52</v>
      </c>
      <c r="AV18" s="236"/>
      <c r="AW18" s="48" t="s">
        <v>165</v>
      </c>
      <c r="AX18" s="232" t="s">
        <v>14</v>
      </c>
      <c r="AY18" s="232" t="s">
        <v>15</v>
      </c>
      <c r="AZ18" s="106" t="s">
        <v>173</v>
      </c>
      <c r="BA18" s="236" t="s">
        <v>52</v>
      </c>
      <c r="BB18" s="236"/>
      <c r="BC18" s="48" t="s">
        <v>165</v>
      </c>
      <c r="BD18" s="215"/>
      <c r="BE18" s="12" t="s">
        <v>25</v>
      </c>
      <c r="BF18" s="87">
        <v>10</v>
      </c>
      <c r="BG18" s="18">
        <f t="shared" si="5"/>
        <v>0</v>
      </c>
      <c r="BH18" s="82">
        <f>BF18*BG18</f>
        <v>0</v>
      </c>
    </row>
    <row r="19" spans="2:61" ht="12" customHeight="1" thickBot="1" x14ac:dyDescent="0.25">
      <c r="B19" s="744"/>
      <c r="C19" s="737"/>
      <c r="D19" s="739"/>
      <c r="E19" s="746"/>
      <c r="F19" s="744"/>
      <c r="G19" s="232" t="s">
        <v>16</v>
      </c>
      <c r="H19" s="59" t="s">
        <v>150</v>
      </c>
      <c r="I19" s="74"/>
      <c r="J19" s="102"/>
      <c r="K19" s="737"/>
      <c r="L19" s="738"/>
      <c r="M19" s="739"/>
      <c r="N19" s="737"/>
      <c r="O19" s="739"/>
      <c r="P19" s="746"/>
      <c r="Q19" s="744"/>
      <c r="R19" s="232" t="s">
        <v>16</v>
      </c>
      <c r="S19" s="59" t="s">
        <v>151</v>
      </c>
      <c r="T19" s="74"/>
      <c r="U19" s="103"/>
      <c r="V19" s="750"/>
      <c r="W19" s="751"/>
      <c r="X19" s="752"/>
      <c r="Y19" s="12" t="s">
        <v>27</v>
      </c>
      <c r="Z19" s="104" t="s">
        <v>26</v>
      </c>
      <c r="AA19" s="86">
        <v>550</v>
      </c>
      <c r="AB19" s="105">
        <v>7429</v>
      </c>
      <c r="AC19" s="18"/>
      <c r="AD19" s="19"/>
      <c r="AE19" s="188">
        <f t="shared" si="4"/>
        <v>0</v>
      </c>
      <c r="AF19" s="79">
        <v>3</v>
      </c>
      <c r="AG19" s="17"/>
      <c r="AR19" s="233"/>
      <c r="AS19" s="233"/>
      <c r="AT19" s="238"/>
      <c r="AU19" s="232" t="s">
        <v>72</v>
      </c>
      <c r="AV19" s="23" t="s">
        <v>166</v>
      </c>
      <c r="AW19" s="48" t="s">
        <v>167</v>
      </c>
      <c r="AX19" s="233"/>
      <c r="AY19" s="233"/>
      <c r="AZ19" s="238"/>
      <c r="BA19" s="232" t="s">
        <v>72</v>
      </c>
      <c r="BB19" s="23" t="s">
        <v>166</v>
      </c>
      <c r="BC19" s="48" t="s">
        <v>167</v>
      </c>
      <c r="BD19" s="215"/>
      <c r="BE19" s="12" t="s">
        <v>27</v>
      </c>
      <c r="BF19" s="87">
        <v>9</v>
      </c>
      <c r="BG19" s="18">
        <f t="shared" si="5"/>
        <v>0</v>
      </c>
      <c r="BH19" s="82">
        <f>BF19*BG19</f>
        <v>0</v>
      </c>
    </row>
    <row r="20" spans="2:61" ht="12" customHeight="1" thickBot="1" x14ac:dyDescent="0.25">
      <c r="B20" s="768" t="s">
        <v>43</v>
      </c>
      <c r="C20" s="76" t="s">
        <v>58</v>
      </c>
      <c r="D20" s="76"/>
      <c r="E20" s="107">
        <v>3630</v>
      </c>
      <c r="F20" s="8">
        <v>7305</v>
      </c>
      <c r="G20" s="81"/>
      <c r="H20" s="82"/>
      <c r="I20" s="188">
        <f>E20*G20</f>
        <v>0</v>
      </c>
      <c r="J20" s="79"/>
      <c r="K20" s="747" t="s">
        <v>208</v>
      </c>
      <c r="L20" s="748"/>
      <c r="M20" s="749"/>
      <c r="N20" s="11" t="s">
        <v>155</v>
      </c>
      <c r="O20" s="108"/>
      <c r="P20" s="107">
        <v>1430</v>
      </c>
      <c r="Q20" s="60">
        <v>7486</v>
      </c>
      <c r="R20" s="81"/>
      <c r="S20" s="82"/>
      <c r="T20" s="188">
        <f>P20*R20</f>
        <v>0</v>
      </c>
      <c r="U20" s="102">
        <v>1</v>
      </c>
      <c r="V20" s="750"/>
      <c r="W20" s="751"/>
      <c r="X20" s="752"/>
      <c r="Y20" s="12" t="s">
        <v>28</v>
      </c>
      <c r="Z20" s="104" t="s">
        <v>26</v>
      </c>
      <c r="AA20" s="86">
        <v>550</v>
      </c>
      <c r="AB20" s="105">
        <v>7430</v>
      </c>
      <c r="AC20" s="18"/>
      <c r="AD20" s="19"/>
      <c r="AE20" s="188">
        <f t="shared" si="4"/>
        <v>0</v>
      </c>
      <c r="AF20" s="79">
        <v>4</v>
      </c>
      <c r="AG20" s="17"/>
      <c r="AH20" s="1" t="s">
        <v>174</v>
      </c>
      <c r="AK20" s="1" t="s">
        <v>175</v>
      </c>
      <c r="AN20" s="1" t="s">
        <v>176</v>
      </c>
      <c r="AR20" s="214" t="s">
        <v>43</v>
      </c>
      <c r="AS20" s="76" t="s">
        <v>71</v>
      </c>
      <c r="AT20" s="109">
        <v>51</v>
      </c>
      <c r="AU20" s="81">
        <f>G20+H20</f>
        <v>0</v>
      </c>
      <c r="AV20" s="82">
        <f>AT20*AU20</f>
        <v>0</v>
      </c>
      <c r="AW20" s="110"/>
      <c r="AX20" s="214" t="s">
        <v>63</v>
      </c>
      <c r="AY20" s="11" t="s">
        <v>155</v>
      </c>
      <c r="AZ20" s="109">
        <v>6</v>
      </c>
      <c r="BA20" s="81">
        <f>R20+S20</f>
        <v>0</v>
      </c>
      <c r="BB20" s="82">
        <f>AZ20*BA20</f>
        <v>0</v>
      </c>
      <c r="BC20" s="110"/>
      <c r="BD20" s="215"/>
      <c r="BE20" s="12" t="s">
        <v>28</v>
      </c>
      <c r="BF20" s="87">
        <v>10</v>
      </c>
      <c r="BG20" s="18">
        <f t="shared" si="5"/>
        <v>0</v>
      </c>
      <c r="BH20" s="82">
        <f>BF20*BG20</f>
        <v>0</v>
      </c>
    </row>
    <row r="21" spans="2:61" ht="12" customHeight="1" thickBot="1" x14ac:dyDescent="0.25">
      <c r="B21" s="769"/>
      <c r="C21" s="92" t="s">
        <v>42</v>
      </c>
      <c r="D21" s="92"/>
      <c r="E21" s="111">
        <v>3080</v>
      </c>
      <c r="F21" s="95">
        <v>7263</v>
      </c>
      <c r="G21" s="217"/>
      <c r="H21" s="219"/>
      <c r="I21" s="188">
        <f t="shared" ref="I21:I43" si="6">E21*G21</f>
        <v>0</v>
      </c>
      <c r="J21" s="79"/>
      <c r="K21" s="750"/>
      <c r="L21" s="751"/>
      <c r="M21" s="752"/>
      <c r="N21" s="12" t="s">
        <v>154</v>
      </c>
      <c r="O21" s="112"/>
      <c r="P21" s="113">
        <v>1430</v>
      </c>
      <c r="Q21" s="61">
        <v>7487</v>
      </c>
      <c r="R21" s="18"/>
      <c r="S21" s="19"/>
      <c r="T21" s="188">
        <f>P21*R21</f>
        <v>0</v>
      </c>
      <c r="U21" s="79" t="s">
        <v>156</v>
      </c>
      <c r="V21" s="750"/>
      <c r="W21" s="751"/>
      <c r="X21" s="752"/>
      <c r="Y21" s="12" t="s">
        <v>3</v>
      </c>
      <c r="Z21" s="104" t="s">
        <v>26</v>
      </c>
      <c r="AA21" s="86">
        <v>550</v>
      </c>
      <c r="AB21" s="105">
        <v>7431</v>
      </c>
      <c r="AC21" s="18"/>
      <c r="AD21" s="19"/>
      <c r="AE21" s="188">
        <f t="shared" si="4"/>
        <v>0</v>
      </c>
      <c r="AF21" s="79">
        <v>5</v>
      </c>
      <c r="AG21" s="17"/>
      <c r="AH21" s="1">
        <f>SUM(G20:G21)</f>
        <v>0</v>
      </c>
      <c r="AI21" s="1">
        <f>SUM(H20:H21)</f>
        <v>0</v>
      </c>
      <c r="AJ21" s="1" t="str">
        <f>IF(AH21&lt;AI21*10,"■","ＯＫ")</f>
        <v>ＯＫ</v>
      </c>
      <c r="AK21" s="1">
        <f>SUM(R20:R31)</f>
        <v>0</v>
      </c>
      <c r="AL21" s="1">
        <f>SUM(S20:S31)</f>
        <v>0</v>
      </c>
      <c r="AM21" s="1" t="str">
        <f>IF(AK21&lt;AL21*10,"■","ＯＫ")</f>
        <v>ＯＫ</v>
      </c>
      <c r="AN21" s="1">
        <f>SUM(AC10:AC15)</f>
        <v>0</v>
      </c>
      <c r="AO21" s="1">
        <f>SUM(AD10:AD15)</f>
        <v>0</v>
      </c>
      <c r="AP21" s="1" t="str">
        <f>IF(AN21&lt;AO21*10,"■","ＯＫ")</f>
        <v>ＯＫ</v>
      </c>
      <c r="AR21" s="216"/>
      <c r="AS21" s="92" t="s">
        <v>70</v>
      </c>
      <c r="AT21" s="114">
        <v>29</v>
      </c>
      <c r="AU21" s="217">
        <f>G21+H21</f>
        <v>0</v>
      </c>
      <c r="AV21" s="82">
        <f>AT21*AU21</f>
        <v>0</v>
      </c>
      <c r="AW21" s="110"/>
      <c r="AX21" s="215"/>
      <c r="AY21" s="12" t="s">
        <v>154</v>
      </c>
      <c r="AZ21" s="115">
        <v>6</v>
      </c>
      <c r="BA21" s="18">
        <f>R21+S21</f>
        <v>0</v>
      </c>
      <c r="BB21" s="82">
        <f>AZ21*BA21</f>
        <v>0</v>
      </c>
      <c r="BC21" s="110"/>
      <c r="BD21" s="215"/>
      <c r="BE21" s="12" t="s">
        <v>3</v>
      </c>
      <c r="BF21" s="87">
        <v>7</v>
      </c>
      <c r="BG21" s="18">
        <f t="shared" si="5"/>
        <v>0</v>
      </c>
      <c r="BH21" s="82">
        <f>BF21*BG21</f>
        <v>0</v>
      </c>
    </row>
    <row r="22" spans="2:61" ht="12" customHeight="1" thickBot="1" x14ac:dyDescent="0.25">
      <c r="B22" s="768" t="s">
        <v>44</v>
      </c>
      <c r="C22" s="527" t="s">
        <v>55</v>
      </c>
      <c r="D22" s="528"/>
      <c r="E22" s="529">
        <v>3080</v>
      </c>
      <c r="F22" s="119">
        <v>7214</v>
      </c>
      <c r="G22" s="81"/>
      <c r="H22" s="82"/>
      <c r="I22" s="188">
        <f t="shared" si="6"/>
        <v>0</v>
      </c>
      <c r="J22" s="79">
        <v>1</v>
      </c>
      <c r="K22" s="750"/>
      <c r="L22" s="751"/>
      <c r="M22" s="752"/>
      <c r="N22" s="12" t="s">
        <v>37</v>
      </c>
      <c r="O22" s="112"/>
      <c r="P22" s="113">
        <v>1320</v>
      </c>
      <c r="Q22" s="61">
        <v>7488</v>
      </c>
      <c r="R22" s="18"/>
      <c r="S22" s="19"/>
      <c r="T22" s="188">
        <f t="shared" ref="T22:T31" si="7">P22*R22</f>
        <v>0</v>
      </c>
      <c r="U22" s="79">
        <v>2</v>
      </c>
      <c r="V22" s="753"/>
      <c r="W22" s="754"/>
      <c r="X22" s="755"/>
      <c r="Y22" s="116" t="s">
        <v>4</v>
      </c>
      <c r="Z22" s="117" t="s">
        <v>26</v>
      </c>
      <c r="AA22" s="94">
        <v>550</v>
      </c>
      <c r="AB22" s="118">
        <v>7432</v>
      </c>
      <c r="AC22" s="20"/>
      <c r="AD22" s="21"/>
      <c r="AE22" s="188">
        <f t="shared" si="4"/>
        <v>0</v>
      </c>
      <c r="AF22" s="79">
        <v>6</v>
      </c>
      <c r="AG22" s="17"/>
      <c r="AR22" s="6"/>
      <c r="AS22" s="4"/>
      <c r="AT22" s="28"/>
      <c r="AU22" s="232" t="s">
        <v>72</v>
      </c>
      <c r="AV22" s="82"/>
      <c r="AW22" s="110"/>
      <c r="AX22" s="215"/>
      <c r="AY22" s="12" t="s">
        <v>37</v>
      </c>
      <c r="AZ22" s="115">
        <v>8</v>
      </c>
      <c r="BA22" s="18">
        <f>R22+S22</f>
        <v>0</v>
      </c>
      <c r="BB22" s="82">
        <f t="shared" ref="BB22:BB31" si="8">AZ22*BA22</f>
        <v>0</v>
      </c>
      <c r="BC22" s="110"/>
      <c r="BD22" s="216"/>
      <c r="BE22" s="116" t="s">
        <v>4</v>
      </c>
      <c r="BF22" s="96">
        <v>7</v>
      </c>
      <c r="BG22" s="20">
        <f t="shared" si="5"/>
        <v>0</v>
      </c>
      <c r="BH22" s="82">
        <f>BF22*BG22</f>
        <v>0</v>
      </c>
    </row>
    <row r="23" spans="2:61" ht="12" customHeight="1" thickBot="1" x14ac:dyDescent="0.25">
      <c r="B23" s="769"/>
      <c r="C23" s="530" t="s">
        <v>142</v>
      </c>
      <c r="D23" s="531"/>
      <c r="E23" s="532">
        <v>2200</v>
      </c>
      <c r="F23" s="121">
        <v>7400</v>
      </c>
      <c r="G23" s="20"/>
      <c r="H23" s="21"/>
      <c r="I23" s="188">
        <f t="shared" si="6"/>
        <v>0</v>
      </c>
      <c r="J23" s="79">
        <v>2</v>
      </c>
      <c r="K23" s="750"/>
      <c r="L23" s="751"/>
      <c r="M23" s="752"/>
      <c r="N23" s="12" t="s">
        <v>5</v>
      </c>
      <c r="O23" s="112"/>
      <c r="P23" s="113">
        <v>1210</v>
      </c>
      <c r="Q23" s="61">
        <v>7489</v>
      </c>
      <c r="R23" s="18"/>
      <c r="S23" s="19"/>
      <c r="T23" s="188">
        <f t="shared" si="7"/>
        <v>0</v>
      </c>
      <c r="U23" s="79" t="s">
        <v>168</v>
      </c>
      <c r="V23" s="503" t="s">
        <v>227</v>
      </c>
      <c r="W23" s="120"/>
      <c r="X23" s="6"/>
      <c r="Y23" s="6"/>
      <c r="Z23" s="4"/>
      <c r="AA23" s="7"/>
      <c r="AB23" s="5"/>
      <c r="AC23" s="250"/>
      <c r="AD23" s="251"/>
      <c r="AE23" s="188"/>
      <c r="AF23" s="79"/>
      <c r="AG23" s="17"/>
      <c r="AR23" s="214" t="s">
        <v>44</v>
      </c>
      <c r="AS23" s="11" t="s">
        <v>55</v>
      </c>
      <c r="AT23" s="109">
        <v>16</v>
      </c>
      <c r="AU23" s="81">
        <f>G22+H22</f>
        <v>0</v>
      </c>
      <c r="AV23" s="82">
        <f>AT23*AU23</f>
        <v>0</v>
      </c>
      <c r="AW23" s="110"/>
      <c r="AX23" s="215"/>
      <c r="AY23" s="12" t="s">
        <v>5</v>
      </c>
      <c r="AZ23" s="115">
        <v>8</v>
      </c>
      <c r="BA23" s="18">
        <f t="shared" ref="BA23:BA30" si="9">R23+S23</f>
        <v>0</v>
      </c>
      <c r="BB23" s="82">
        <f t="shared" si="8"/>
        <v>0</v>
      </c>
      <c r="BC23" s="110"/>
      <c r="BD23" s="120"/>
      <c r="BE23" s="6"/>
      <c r="BF23" s="28"/>
      <c r="BG23" s="232" t="s">
        <v>72</v>
      </c>
      <c r="BH23" s="227"/>
      <c r="BI23" s="110"/>
    </row>
    <row r="24" spans="2:61" ht="12" customHeight="1" thickBot="1" x14ac:dyDescent="0.25">
      <c r="B24" s="768" t="s">
        <v>45</v>
      </c>
      <c r="C24" s="533" t="s">
        <v>23</v>
      </c>
      <c r="D24" s="534" t="s">
        <v>116</v>
      </c>
      <c r="E24" s="529">
        <v>1430</v>
      </c>
      <c r="F24" s="8">
        <v>7401</v>
      </c>
      <c r="G24" s="81"/>
      <c r="H24" s="82"/>
      <c r="I24" s="188">
        <f t="shared" si="6"/>
        <v>0</v>
      </c>
      <c r="J24" s="79">
        <v>2</v>
      </c>
      <c r="K24" s="750"/>
      <c r="L24" s="751"/>
      <c r="M24" s="752"/>
      <c r="N24" s="12" t="s">
        <v>6</v>
      </c>
      <c r="O24" s="112"/>
      <c r="P24" s="113">
        <v>1210</v>
      </c>
      <c r="Q24" s="61">
        <v>7490</v>
      </c>
      <c r="R24" s="18"/>
      <c r="S24" s="19"/>
      <c r="T24" s="188">
        <f t="shared" si="7"/>
        <v>0</v>
      </c>
      <c r="U24" s="79">
        <v>3</v>
      </c>
      <c r="V24" s="747" t="s">
        <v>133</v>
      </c>
      <c r="W24" s="748"/>
      <c r="X24" s="749"/>
      <c r="Y24" s="824" t="s">
        <v>121</v>
      </c>
      <c r="Z24" s="825"/>
      <c r="AA24" s="828">
        <v>748</v>
      </c>
      <c r="AB24" s="830">
        <v>7433</v>
      </c>
      <c r="AC24" s="832"/>
      <c r="AD24" s="834"/>
      <c r="AE24" s="224">
        <f>AA24*AC24</f>
        <v>0</v>
      </c>
      <c r="AF24" s="79"/>
      <c r="AG24" s="17"/>
      <c r="AH24" s="1" t="s">
        <v>177</v>
      </c>
      <c r="AK24" s="1" t="s">
        <v>178</v>
      </c>
      <c r="AN24" s="1" t="s">
        <v>179</v>
      </c>
      <c r="AR24" s="216"/>
      <c r="AS24" s="116" t="s">
        <v>53</v>
      </c>
      <c r="AT24" s="114">
        <v>13</v>
      </c>
      <c r="AU24" s="20">
        <f>G23+H23</f>
        <v>0</v>
      </c>
      <c r="AV24" s="82">
        <f>AT24*AU24</f>
        <v>0</v>
      </c>
      <c r="AW24" s="110"/>
      <c r="AX24" s="215"/>
      <c r="AY24" s="12" t="s">
        <v>6</v>
      </c>
      <c r="AZ24" s="115">
        <v>8</v>
      </c>
      <c r="BA24" s="18">
        <f t="shared" si="9"/>
        <v>0</v>
      </c>
      <c r="BB24" s="82">
        <f t="shared" si="8"/>
        <v>0</v>
      </c>
      <c r="BC24" s="110"/>
      <c r="BD24" s="247" t="s">
        <v>139</v>
      </c>
      <c r="BE24" s="122" t="s">
        <v>124</v>
      </c>
      <c r="BF24" s="123">
        <v>12</v>
      </c>
      <c r="BG24" s="225">
        <f>AC24+AD24</f>
        <v>0</v>
      </c>
      <c r="BH24" s="227">
        <f>BF24*BG24</f>
        <v>0</v>
      </c>
      <c r="BI24" s="110" t="str">
        <f>IF((BG24+BH24)&gt;1,"●","")</f>
        <v/>
      </c>
    </row>
    <row r="25" spans="2:61" ht="12" customHeight="1" thickBot="1" x14ac:dyDescent="0.25">
      <c r="B25" s="770"/>
      <c r="C25" s="535" t="s">
        <v>25</v>
      </c>
      <c r="D25" s="536" t="s">
        <v>24</v>
      </c>
      <c r="E25" s="537">
        <v>1430</v>
      </c>
      <c r="F25" s="9">
        <v>7402</v>
      </c>
      <c r="G25" s="18"/>
      <c r="H25" s="19"/>
      <c r="I25" s="188">
        <f t="shared" si="6"/>
        <v>0</v>
      </c>
      <c r="J25" s="79" t="s">
        <v>168</v>
      </c>
      <c r="K25" s="750"/>
      <c r="L25" s="751"/>
      <c r="M25" s="752"/>
      <c r="N25" s="12" t="s">
        <v>7</v>
      </c>
      <c r="O25" s="112"/>
      <c r="P25" s="113">
        <v>1100</v>
      </c>
      <c r="Q25" s="61">
        <v>7491</v>
      </c>
      <c r="R25" s="18"/>
      <c r="S25" s="19"/>
      <c r="T25" s="188">
        <f t="shared" si="7"/>
        <v>0</v>
      </c>
      <c r="U25" s="79">
        <v>4</v>
      </c>
      <c r="V25" s="750"/>
      <c r="W25" s="751"/>
      <c r="X25" s="752"/>
      <c r="Y25" s="826"/>
      <c r="Z25" s="827"/>
      <c r="AA25" s="829"/>
      <c r="AB25" s="831"/>
      <c r="AC25" s="833"/>
      <c r="AD25" s="835"/>
      <c r="AE25" s="224"/>
      <c r="AF25" s="79"/>
      <c r="AG25" s="17"/>
      <c r="AH25" s="1">
        <f>SUM(G22:G23)</f>
        <v>0</v>
      </c>
      <c r="AI25" s="1">
        <f>SUM(H22:H23)</f>
        <v>0</v>
      </c>
      <c r="AJ25" s="1" t="str">
        <f>IF(AH25&lt;AI25*10,"■","ＯＫ")</f>
        <v>ＯＫ</v>
      </c>
      <c r="AK25" s="1">
        <f>SUM(G48:G53)</f>
        <v>0</v>
      </c>
      <c r="AL25" s="1">
        <f>SUM(H48:H53)</f>
        <v>0</v>
      </c>
      <c r="AM25" s="1" t="str">
        <f>IF(AK25&lt;AL25*10,"■","ＯＫ")</f>
        <v>ＯＫ</v>
      </c>
      <c r="AN25" s="1">
        <f>SUM(AC17:AC22)</f>
        <v>0</v>
      </c>
      <c r="AO25" s="1">
        <f>SUM(AD17:AD22)</f>
        <v>0</v>
      </c>
      <c r="AP25" s="1" t="str">
        <f>IF(AN25&lt;AO25*10,"■","ＯＫ")</f>
        <v>ＯＫ</v>
      </c>
      <c r="AR25" s="6"/>
      <c r="AS25" s="4"/>
      <c r="AT25" s="28"/>
      <c r="AU25" s="232" t="s">
        <v>72</v>
      </c>
      <c r="AV25" s="82"/>
      <c r="AW25" s="110"/>
      <c r="AX25" s="215"/>
      <c r="AY25" s="12" t="s">
        <v>7</v>
      </c>
      <c r="AZ25" s="115">
        <v>8</v>
      </c>
      <c r="BA25" s="18">
        <f t="shared" si="9"/>
        <v>0</v>
      </c>
      <c r="BB25" s="82">
        <f t="shared" si="8"/>
        <v>0</v>
      </c>
      <c r="BC25" s="110"/>
      <c r="BD25" s="248"/>
      <c r="BE25" s="124"/>
      <c r="BF25" s="125"/>
      <c r="BG25" s="226"/>
      <c r="BH25" s="228"/>
      <c r="BI25" s="126"/>
    </row>
    <row r="26" spans="2:61" ht="12" customHeight="1" thickBot="1" x14ac:dyDescent="0.25">
      <c r="B26" s="770"/>
      <c r="C26" s="535" t="s">
        <v>27</v>
      </c>
      <c r="D26" s="536" t="s">
        <v>116</v>
      </c>
      <c r="E26" s="537">
        <v>1430</v>
      </c>
      <c r="F26" s="9">
        <v>7403</v>
      </c>
      <c r="G26" s="18"/>
      <c r="H26" s="19"/>
      <c r="I26" s="188">
        <f t="shared" si="6"/>
        <v>0</v>
      </c>
      <c r="J26" s="79">
        <v>3</v>
      </c>
      <c r="K26" s="750"/>
      <c r="L26" s="751"/>
      <c r="M26" s="752"/>
      <c r="N26" s="12" t="s">
        <v>8</v>
      </c>
      <c r="O26" s="112"/>
      <c r="P26" s="113">
        <v>990</v>
      </c>
      <c r="Q26" s="61">
        <v>7492</v>
      </c>
      <c r="R26" s="18"/>
      <c r="S26" s="19"/>
      <c r="T26" s="188">
        <f t="shared" si="7"/>
        <v>0</v>
      </c>
      <c r="U26" s="79">
        <v>5</v>
      </c>
      <c r="V26" s="750"/>
      <c r="W26" s="751"/>
      <c r="X26" s="752"/>
      <c r="Y26" s="845" t="s">
        <v>122</v>
      </c>
      <c r="Z26" s="846"/>
      <c r="AA26" s="816">
        <v>748</v>
      </c>
      <c r="AB26" s="818">
        <v>7434</v>
      </c>
      <c r="AC26" s="820"/>
      <c r="AD26" s="822"/>
      <c r="AE26" s="224">
        <f>AA26*AC26</f>
        <v>0</v>
      </c>
      <c r="AF26" s="79"/>
      <c r="AG26" s="17"/>
      <c r="AR26" s="214" t="s">
        <v>45</v>
      </c>
      <c r="AS26" s="127" t="s">
        <v>23</v>
      </c>
      <c r="AT26" s="109">
        <v>15</v>
      </c>
      <c r="AU26" s="81">
        <f t="shared" ref="AU26:AU39" si="10">G24+H24</f>
        <v>0</v>
      </c>
      <c r="AV26" s="82">
        <f t="shared" ref="AV26:AV37" si="11">AT26*AU26</f>
        <v>0</v>
      </c>
      <c r="AW26" s="110"/>
      <c r="AX26" s="215"/>
      <c r="AY26" s="12" t="s">
        <v>8</v>
      </c>
      <c r="AZ26" s="115">
        <v>8</v>
      </c>
      <c r="BA26" s="18">
        <f t="shared" si="9"/>
        <v>0</v>
      </c>
      <c r="BB26" s="82">
        <f t="shared" si="8"/>
        <v>0</v>
      </c>
      <c r="BC26" s="110"/>
      <c r="BD26" s="248"/>
      <c r="BE26" s="128" t="s">
        <v>125</v>
      </c>
      <c r="BF26" s="129">
        <v>11</v>
      </c>
      <c r="BG26" s="217">
        <f>AC26+AD26</f>
        <v>0</v>
      </c>
      <c r="BH26" s="219">
        <f>BF26*BG26</f>
        <v>0</v>
      </c>
      <c r="BI26" s="110" t="str">
        <f>IF((BG26+BH26)&gt;1,"●","")</f>
        <v/>
      </c>
    </row>
    <row r="27" spans="2:61" ht="12" customHeight="1" thickBot="1" x14ac:dyDescent="0.25">
      <c r="B27" s="770"/>
      <c r="C27" s="535" t="s">
        <v>28</v>
      </c>
      <c r="D27" s="536" t="s">
        <v>116</v>
      </c>
      <c r="E27" s="537">
        <v>1430</v>
      </c>
      <c r="F27" s="9">
        <v>7404</v>
      </c>
      <c r="G27" s="18"/>
      <c r="H27" s="19"/>
      <c r="I27" s="188">
        <f t="shared" si="6"/>
        <v>0</v>
      </c>
      <c r="J27" s="79">
        <v>4</v>
      </c>
      <c r="K27" s="750"/>
      <c r="L27" s="751"/>
      <c r="M27" s="752"/>
      <c r="N27" s="12" t="s">
        <v>9</v>
      </c>
      <c r="O27" s="112"/>
      <c r="P27" s="113">
        <v>990</v>
      </c>
      <c r="Q27" s="61">
        <v>7493</v>
      </c>
      <c r="R27" s="18"/>
      <c r="S27" s="19"/>
      <c r="T27" s="188">
        <f t="shared" si="7"/>
        <v>0</v>
      </c>
      <c r="U27" s="79">
        <v>6</v>
      </c>
      <c r="V27" s="753"/>
      <c r="W27" s="754"/>
      <c r="X27" s="755"/>
      <c r="Y27" s="847"/>
      <c r="Z27" s="848"/>
      <c r="AA27" s="817"/>
      <c r="AB27" s="819"/>
      <c r="AC27" s="821"/>
      <c r="AD27" s="823"/>
      <c r="AE27" s="224"/>
      <c r="AF27" s="79"/>
      <c r="AG27" s="17"/>
      <c r="AH27" s="1" t="s">
        <v>180</v>
      </c>
      <c r="AK27" s="1" t="s">
        <v>181</v>
      </c>
      <c r="AN27" s="1" t="s">
        <v>182</v>
      </c>
      <c r="AR27" s="215"/>
      <c r="AS27" s="84" t="s">
        <v>25</v>
      </c>
      <c r="AT27" s="115">
        <v>14</v>
      </c>
      <c r="AU27" s="18">
        <f t="shared" si="10"/>
        <v>0</v>
      </c>
      <c r="AV27" s="82">
        <f t="shared" si="11"/>
        <v>0</v>
      </c>
      <c r="AW27" s="110"/>
      <c r="AX27" s="215"/>
      <c r="AY27" s="12" t="s">
        <v>9</v>
      </c>
      <c r="AZ27" s="115">
        <v>8</v>
      </c>
      <c r="BA27" s="18">
        <f t="shared" si="9"/>
        <v>0</v>
      </c>
      <c r="BB27" s="82">
        <f t="shared" si="8"/>
        <v>0</v>
      </c>
      <c r="BC27" s="110"/>
      <c r="BD27" s="249"/>
      <c r="BE27" s="130"/>
      <c r="BF27" s="131"/>
      <c r="BG27" s="218"/>
      <c r="BH27" s="220"/>
      <c r="BI27" s="126"/>
    </row>
    <row r="28" spans="2:61" ht="12" customHeight="1" thickBot="1" x14ac:dyDescent="0.25">
      <c r="B28" s="770"/>
      <c r="C28" s="535" t="s">
        <v>3</v>
      </c>
      <c r="D28" s="536" t="s">
        <v>116</v>
      </c>
      <c r="E28" s="537">
        <v>1320</v>
      </c>
      <c r="F28" s="9">
        <v>7405</v>
      </c>
      <c r="G28" s="18"/>
      <c r="H28" s="19"/>
      <c r="I28" s="188">
        <f t="shared" si="6"/>
        <v>0</v>
      </c>
      <c r="J28" s="79">
        <v>5</v>
      </c>
      <c r="K28" s="750"/>
      <c r="L28" s="751"/>
      <c r="M28" s="752"/>
      <c r="N28" s="12" t="s">
        <v>10</v>
      </c>
      <c r="O28" s="112"/>
      <c r="P28" s="113">
        <v>990</v>
      </c>
      <c r="Q28" s="61">
        <v>7494</v>
      </c>
      <c r="R28" s="18"/>
      <c r="S28" s="19"/>
      <c r="T28" s="188">
        <f t="shared" si="7"/>
        <v>0</v>
      </c>
      <c r="U28" s="79">
        <v>7</v>
      </c>
      <c r="V28" s="132"/>
      <c r="W28" s="132"/>
      <c r="X28" s="132"/>
      <c r="Y28" s="132"/>
      <c r="Z28" s="132"/>
      <c r="AA28" s="237"/>
      <c r="AB28" s="132"/>
      <c r="AC28" s="250"/>
      <c r="AD28" s="502"/>
      <c r="AE28" s="188"/>
      <c r="AF28" s="79"/>
      <c r="AG28" s="17"/>
      <c r="AH28" s="1">
        <f>SUM(G24:G37)</f>
        <v>0</v>
      </c>
      <c r="AI28" s="1">
        <f>SUM(H24:H37)</f>
        <v>0</v>
      </c>
      <c r="AJ28" s="1" t="str">
        <f>IF(AH28&lt;AI28*10,"■","ＯＫ")</f>
        <v>ＯＫ</v>
      </c>
      <c r="AK28" s="1">
        <f>SUM(R32:R42)</f>
        <v>0</v>
      </c>
      <c r="AL28" s="1">
        <f>SUM(S32:S42)</f>
        <v>0</v>
      </c>
      <c r="AM28" s="1" t="str">
        <f>IF(AK28&lt;AL28*10,"■","ＯＫ")</f>
        <v>ＯＫ</v>
      </c>
      <c r="AN28" s="1">
        <f>SUM(AC24:AC27)</f>
        <v>0</v>
      </c>
      <c r="AO28" s="1">
        <f>SUM(AD24:AD27)</f>
        <v>0</v>
      </c>
      <c r="AP28" s="1" t="str">
        <f>IF(AN28&lt;AO28*10,"■","ＯＫ")</f>
        <v>ＯＫ</v>
      </c>
      <c r="AR28" s="215"/>
      <c r="AS28" s="84" t="s">
        <v>27</v>
      </c>
      <c r="AT28" s="115">
        <v>13</v>
      </c>
      <c r="AU28" s="18">
        <f t="shared" si="10"/>
        <v>0</v>
      </c>
      <c r="AV28" s="82">
        <f t="shared" si="11"/>
        <v>0</v>
      </c>
      <c r="AW28" s="110"/>
      <c r="AX28" s="215"/>
      <c r="AY28" s="12" t="s">
        <v>10</v>
      </c>
      <c r="AZ28" s="115">
        <v>8</v>
      </c>
      <c r="BA28" s="18">
        <f t="shared" si="9"/>
        <v>0</v>
      </c>
      <c r="BB28" s="82">
        <f t="shared" si="8"/>
        <v>0</v>
      </c>
      <c r="BC28" s="110"/>
      <c r="BD28" s="126"/>
      <c r="BE28" s="126"/>
      <c r="BF28" s="126"/>
      <c r="BG28" s="126"/>
      <c r="BH28" s="126"/>
      <c r="BI28" s="126"/>
    </row>
    <row r="29" spans="2:61" ht="12" customHeight="1" thickBot="1" x14ac:dyDescent="0.25">
      <c r="B29" s="770"/>
      <c r="C29" s="535" t="s">
        <v>4</v>
      </c>
      <c r="D29" s="536" t="s">
        <v>116</v>
      </c>
      <c r="E29" s="537">
        <v>1320</v>
      </c>
      <c r="F29" s="9">
        <v>7406</v>
      </c>
      <c r="G29" s="18"/>
      <c r="H29" s="19"/>
      <c r="I29" s="188">
        <f t="shared" si="6"/>
        <v>0</v>
      </c>
      <c r="J29" s="79">
        <v>6</v>
      </c>
      <c r="K29" s="750"/>
      <c r="L29" s="751"/>
      <c r="M29" s="752"/>
      <c r="N29" s="12" t="s">
        <v>11</v>
      </c>
      <c r="O29" s="112"/>
      <c r="P29" s="113">
        <v>990</v>
      </c>
      <c r="Q29" s="61">
        <v>7495</v>
      </c>
      <c r="R29" s="18"/>
      <c r="S29" s="19"/>
      <c r="T29" s="188">
        <f t="shared" si="7"/>
        <v>0</v>
      </c>
      <c r="U29" s="79">
        <v>8</v>
      </c>
      <c r="V29" s="836" t="s">
        <v>183</v>
      </c>
      <c r="W29" s="839" t="s">
        <v>66</v>
      </c>
      <c r="X29" s="840"/>
      <c r="Y29" s="76" t="s">
        <v>23</v>
      </c>
      <c r="Z29" s="100"/>
      <c r="AA29" s="78">
        <v>770</v>
      </c>
      <c r="AB29" s="8">
        <v>7368</v>
      </c>
      <c r="AC29" s="81"/>
      <c r="AD29" s="82"/>
      <c r="AE29" s="188">
        <f>AA29*AC29</f>
        <v>0</v>
      </c>
      <c r="AF29" s="79">
        <v>2</v>
      </c>
      <c r="AG29" s="17"/>
      <c r="AR29" s="215"/>
      <c r="AS29" s="84" t="s">
        <v>28</v>
      </c>
      <c r="AT29" s="115">
        <v>14</v>
      </c>
      <c r="AU29" s="18">
        <f t="shared" si="10"/>
        <v>0</v>
      </c>
      <c r="AV29" s="82">
        <f t="shared" si="11"/>
        <v>0</v>
      </c>
      <c r="AW29" s="110"/>
      <c r="AX29" s="215"/>
      <c r="AY29" s="12" t="s">
        <v>11</v>
      </c>
      <c r="AZ29" s="115">
        <v>10</v>
      </c>
      <c r="BA29" s="18">
        <f t="shared" si="9"/>
        <v>0</v>
      </c>
      <c r="BB29" s="82">
        <f t="shared" si="8"/>
        <v>0</v>
      </c>
      <c r="BC29" s="110"/>
      <c r="BD29" s="126"/>
      <c r="BE29" s="126"/>
      <c r="BF29" s="126"/>
      <c r="BG29" s="126"/>
      <c r="BH29" s="126"/>
      <c r="BI29" s="126"/>
    </row>
    <row r="30" spans="2:61" ht="12" customHeight="1" thickBot="1" x14ac:dyDescent="0.25">
      <c r="B30" s="770"/>
      <c r="C30" s="535" t="s">
        <v>29</v>
      </c>
      <c r="D30" s="536" t="s">
        <v>116</v>
      </c>
      <c r="E30" s="537">
        <v>1320</v>
      </c>
      <c r="F30" s="9">
        <v>7407</v>
      </c>
      <c r="G30" s="18"/>
      <c r="H30" s="19"/>
      <c r="I30" s="188">
        <f t="shared" si="6"/>
        <v>0</v>
      </c>
      <c r="J30" s="79">
        <v>7</v>
      </c>
      <c r="K30" s="750"/>
      <c r="L30" s="751"/>
      <c r="M30" s="752"/>
      <c r="N30" s="12" t="s">
        <v>12</v>
      </c>
      <c r="O30" s="112"/>
      <c r="P30" s="113">
        <v>990</v>
      </c>
      <c r="Q30" s="61">
        <v>7496</v>
      </c>
      <c r="R30" s="18"/>
      <c r="S30" s="19"/>
      <c r="T30" s="188">
        <f t="shared" si="7"/>
        <v>0</v>
      </c>
      <c r="U30" s="79">
        <v>9</v>
      </c>
      <c r="V30" s="837"/>
      <c r="W30" s="841"/>
      <c r="X30" s="842"/>
      <c r="Y30" s="84" t="s">
        <v>25</v>
      </c>
      <c r="Z30" s="104"/>
      <c r="AA30" s="86">
        <v>770</v>
      </c>
      <c r="AB30" s="9">
        <v>7351</v>
      </c>
      <c r="AC30" s="18"/>
      <c r="AD30" s="19"/>
      <c r="AE30" s="188">
        <f>AA30*AC30</f>
        <v>0</v>
      </c>
      <c r="AF30" s="79" t="s">
        <v>168</v>
      </c>
      <c r="AG30" s="17"/>
      <c r="AH30" s="1" t="s">
        <v>184</v>
      </c>
      <c r="AK30" s="1" t="s">
        <v>218</v>
      </c>
      <c r="AN30" s="1" t="s">
        <v>185</v>
      </c>
      <c r="AR30" s="215"/>
      <c r="AS30" s="84" t="s">
        <v>3</v>
      </c>
      <c r="AT30" s="115">
        <v>13</v>
      </c>
      <c r="AU30" s="18">
        <f t="shared" si="10"/>
        <v>0</v>
      </c>
      <c r="AV30" s="82">
        <f t="shared" si="11"/>
        <v>0</v>
      </c>
      <c r="AW30" s="110"/>
      <c r="AX30" s="215"/>
      <c r="AY30" s="12" t="s">
        <v>12</v>
      </c>
      <c r="AZ30" s="115">
        <v>10</v>
      </c>
      <c r="BA30" s="18">
        <f t="shared" si="9"/>
        <v>0</v>
      </c>
      <c r="BB30" s="82">
        <f t="shared" si="8"/>
        <v>0</v>
      </c>
      <c r="BC30" s="110"/>
    </row>
    <row r="31" spans="2:61" ht="12" customHeight="1" thickBot="1" x14ac:dyDescent="0.25">
      <c r="B31" s="770"/>
      <c r="C31" s="535" t="s">
        <v>30</v>
      </c>
      <c r="D31" s="536" t="s">
        <v>24</v>
      </c>
      <c r="E31" s="537">
        <v>1320</v>
      </c>
      <c r="F31" s="9">
        <v>7408</v>
      </c>
      <c r="G31" s="18"/>
      <c r="H31" s="19"/>
      <c r="I31" s="188">
        <f t="shared" si="6"/>
        <v>0</v>
      </c>
      <c r="J31" s="79">
        <v>8</v>
      </c>
      <c r="K31" s="753"/>
      <c r="L31" s="754"/>
      <c r="M31" s="755"/>
      <c r="N31" s="116" t="s">
        <v>13</v>
      </c>
      <c r="O31" s="133"/>
      <c r="P31" s="111">
        <v>990</v>
      </c>
      <c r="Q31" s="62">
        <v>7497</v>
      </c>
      <c r="R31" s="20"/>
      <c r="S31" s="21"/>
      <c r="T31" s="188">
        <f t="shared" si="7"/>
        <v>0</v>
      </c>
      <c r="U31" s="79">
        <v>10</v>
      </c>
      <c r="V31" s="837"/>
      <c r="W31" s="841"/>
      <c r="X31" s="842"/>
      <c r="Y31" s="84" t="s">
        <v>27</v>
      </c>
      <c r="Z31" s="104"/>
      <c r="AA31" s="86">
        <v>770</v>
      </c>
      <c r="AB31" s="9">
        <v>7334</v>
      </c>
      <c r="AC31" s="18"/>
      <c r="AD31" s="19"/>
      <c r="AE31" s="188">
        <f>AA31*AC31</f>
        <v>0</v>
      </c>
      <c r="AF31" s="79">
        <v>3</v>
      </c>
      <c r="AG31" s="17"/>
      <c r="AH31" s="1">
        <f>SUM(G38:G43)</f>
        <v>0</v>
      </c>
      <c r="AI31" s="1">
        <f>SUM(H38:H43)</f>
        <v>0</v>
      </c>
      <c r="AJ31" s="1" t="str">
        <f>IF(AH31&lt;AI31*10,"■","ＯＫ")</f>
        <v>ＯＫ</v>
      </c>
      <c r="AK31" s="1">
        <f>SUM(R43:R49)</f>
        <v>0</v>
      </c>
      <c r="AL31" s="1">
        <f>SUM(S43:S49)</f>
        <v>0</v>
      </c>
      <c r="AM31" s="1" t="str">
        <f>IF(AK31&lt;AL31*10,"■","ＯＫ")</f>
        <v>ＯＫ</v>
      </c>
      <c r="AN31" s="1">
        <f>SUM(AC29:AC32)</f>
        <v>0</v>
      </c>
      <c r="AO31" s="1">
        <f>SUM(AD29:AD32)</f>
        <v>0</v>
      </c>
      <c r="AP31" s="1" t="str">
        <f>IF(AN31&lt;AO31*10,"■","ＯＫ")</f>
        <v>ＯＫ</v>
      </c>
      <c r="AR31" s="215"/>
      <c r="AS31" s="84" t="s">
        <v>4</v>
      </c>
      <c r="AT31" s="115">
        <v>13</v>
      </c>
      <c r="AU31" s="18">
        <f t="shared" si="10"/>
        <v>0</v>
      </c>
      <c r="AV31" s="82">
        <f t="shared" si="11"/>
        <v>0</v>
      </c>
      <c r="AW31" s="110"/>
      <c r="AX31" s="216"/>
      <c r="AY31" s="116" t="s">
        <v>13</v>
      </c>
      <c r="AZ31" s="114">
        <v>10</v>
      </c>
      <c r="BA31" s="20">
        <f>R31+S31</f>
        <v>0</v>
      </c>
      <c r="BB31" s="82">
        <f t="shared" si="8"/>
        <v>0</v>
      </c>
      <c r="BC31" s="110"/>
      <c r="BD31" s="244" t="s">
        <v>140</v>
      </c>
      <c r="BE31" s="11" t="s">
        <v>23</v>
      </c>
      <c r="BF31" s="80">
        <v>9</v>
      </c>
      <c r="BG31" s="81">
        <f>AC29+AD29</f>
        <v>0</v>
      </c>
      <c r="BH31" s="82">
        <f>BF31*BG31</f>
        <v>0</v>
      </c>
      <c r="BI31" s="110" t="str">
        <f>IF((BG31+BH31)&gt;1,"●","")</f>
        <v/>
      </c>
    </row>
    <row r="32" spans="2:61" ht="12" customHeight="1" thickBot="1" x14ac:dyDescent="0.25">
      <c r="B32" s="770"/>
      <c r="C32" s="535" t="s">
        <v>31</v>
      </c>
      <c r="D32" s="536" t="s">
        <v>118</v>
      </c>
      <c r="E32" s="537">
        <v>1320</v>
      </c>
      <c r="F32" s="9">
        <v>7409</v>
      </c>
      <c r="G32" s="18"/>
      <c r="H32" s="19"/>
      <c r="I32" s="188">
        <f t="shared" si="6"/>
        <v>0</v>
      </c>
      <c r="J32" s="79">
        <v>9</v>
      </c>
      <c r="K32" s="771" t="s">
        <v>157</v>
      </c>
      <c r="L32" s="772"/>
      <c r="M32" s="773"/>
      <c r="N32" s="282" t="s">
        <v>36</v>
      </c>
      <c r="O32" s="283" t="s">
        <v>144</v>
      </c>
      <c r="P32" s="284">
        <v>990</v>
      </c>
      <c r="Q32" s="285">
        <v>7457</v>
      </c>
      <c r="R32" s="81"/>
      <c r="S32" s="82"/>
      <c r="T32" s="188">
        <f>P32*R32</f>
        <v>0</v>
      </c>
      <c r="U32" s="102">
        <v>1</v>
      </c>
      <c r="V32" s="837"/>
      <c r="W32" s="843"/>
      <c r="X32" s="844"/>
      <c r="Y32" s="92" t="s">
        <v>28</v>
      </c>
      <c r="Z32" s="117"/>
      <c r="AA32" s="94">
        <v>770</v>
      </c>
      <c r="AB32" s="95">
        <v>7335</v>
      </c>
      <c r="AC32" s="20"/>
      <c r="AD32" s="21"/>
      <c r="AE32" s="188">
        <f>AA32*AC32</f>
        <v>0</v>
      </c>
      <c r="AF32" s="79">
        <v>4</v>
      </c>
      <c r="AG32" s="17"/>
      <c r="AR32" s="215"/>
      <c r="AS32" s="84" t="s">
        <v>29</v>
      </c>
      <c r="AT32" s="115">
        <v>13</v>
      </c>
      <c r="AU32" s="18">
        <f t="shared" si="10"/>
        <v>0</v>
      </c>
      <c r="AV32" s="82">
        <f t="shared" si="11"/>
        <v>0</v>
      </c>
      <c r="AW32" s="110"/>
      <c r="AX32" s="231"/>
      <c r="AY32" s="134"/>
      <c r="AZ32" s="135"/>
      <c r="BA32" s="24" t="s">
        <v>72</v>
      </c>
      <c r="BB32" s="82"/>
      <c r="BC32" s="110"/>
      <c r="BD32" s="245"/>
      <c r="BE32" s="136" t="s">
        <v>5</v>
      </c>
      <c r="BF32" s="137">
        <v>9</v>
      </c>
      <c r="BG32" s="18">
        <f>AC30+AD30</f>
        <v>0</v>
      </c>
      <c r="BH32" s="82">
        <f>BF32*BG32</f>
        <v>0</v>
      </c>
      <c r="BI32" s="110" t="str">
        <f>IF((BG32+BH32)&gt;1,"●","")</f>
        <v/>
      </c>
    </row>
    <row r="33" spans="2:61" ht="12" customHeight="1" thickBot="1" x14ac:dyDescent="0.25">
      <c r="B33" s="769"/>
      <c r="C33" s="538" t="s">
        <v>32</v>
      </c>
      <c r="D33" s="539" t="s">
        <v>118</v>
      </c>
      <c r="E33" s="532">
        <v>1320</v>
      </c>
      <c r="F33" s="95">
        <v>7410</v>
      </c>
      <c r="G33" s="140"/>
      <c r="H33" s="183"/>
      <c r="I33" s="188">
        <f t="shared" si="6"/>
        <v>0</v>
      </c>
      <c r="J33" s="79">
        <v>10</v>
      </c>
      <c r="K33" s="774"/>
      <c r="L33" s="775"/>
      <c r="M33" s="776"/>
      <c r="N33" s="286" t="s">
        <v>37</v>
      </c>
      <c r="O33" s="287" t="s">
        <v>144</v>
      </c>
      <c r="P33" s="288">
        <v>990</v>
      </c>
      <c r="Q33" s="289">
        <v>7458</v>
      </c>
      <c r="R33" s="18"/>
      <c r="S33" s="19"/>
      <c r="T33" s="188">
        <f t="shared" ref="T33:T42" si="12">P33*R33</f>
        <v>0</v>
      </c>
      <c r="U33" s="79">
        <v>2</v>
      </c>
      <c r="V33" s="837"/>
      <c r="W33" s="839" t="s">
        <v>67</v>
      </c>
      <c r="X33" s="840"/>
      <c r="Y33" s="76" t="s">
        <v>23</v>
      </c>
      <c r="Z33" s="100"/>
      <c r="AA33" s="78">
        <v>495</v>
      </c>
      <c r="AB33" s="8">
        <v>7336</v>
      </c>
      <c r="AC33" s="81"/>
      <c r="AD33" s="82"/>
      <c r="AE33" s="188">
        <f t="shared" ref="AE33:AE40" si="13">AA33*AC33</f>
        <v>0</v>
      </c>
      <c r="AF33" s="138">
        <v>2</v>
      </c>
      <c r="AG33" s="17"/>
      <c r="AN33" s="1" t="s">
        <v>187</v>
      </c>
      <c r="AR33" s="215"/>
      <c r="AS33" s="84" t="s">
        <v>30</v>
      </c>
      <c r="AT33" s="115">
        <v>14</v>
      </c>
      <c r="AU33" s="18">
        <f t="shared" si="10"/>
        <v>0</v>
      </c>
      <c r="AV33" s="82">
        <f t="shared" si="11"/>
        <v>0</v>
      </c>
      <c r="AW33" s="110"/>
      <c r="AX33" s="221"/>
      <c r="AY33" s="11"/>
      <c r="AZ33" s="109"/>
      <c r="BA33" s="81"/>
      <c r="BB33" s="82"/>
      <c r="BC33" s="110"/>
      <c r="BD33" s="245"/>
      <c r="BE33" s="84" t="s">
        <v>6</v>
      </c>
      <c r="BF33" s="87">
        <v>9</v>
      </c>
      <c r="BG33" s="18">
        <f>AC31+AD31</f>
        <v>0</v>
      </c>
      <c r="BH33" s="82">
        <f>BF33*BG33</f>
        <v>0</v>
      </c>
      <c r="BI33" s="110" t="str">
        <f>IF((BG33+BH33)&gt;1,"●","")</f>
        <v/>
      </c>
    </row>
    <row r="34" spans="2:61" ht="12" customHeight="1" thickBot="1" x14ac:dyDescent="0.25">
      <c r="B34" s="813" t="s">
        <v>131</v>
      </c>
      <c r="C34" s="527" t="s">
        <v>10</v>
      </c>
      <c r="D34" s="540" t="s">
        <v>116</v>
      </c>
      <c r="E34" s="529">
        <v>1540</v>
      </c>
      <c r="F34" s="8">
        <v>7411</v>
      </c>
      <c r="G34" s="141"/>
      <c r="H34" s="184"/>
      <c r="I34" s="188">
        <f>E34*G34</f>
        <v>0</v>
      </c>
      <c r="J34" s="79">
        <v>7</v>
      </c>
      <c r="K34" s="774"/>
      <c r="L34" s="775"/>
      <c r="M34" s="776"/>
      <c r="N34" s="286" t="s">
        <v>5</v>
      </c>
      <c r="O34" s="287" t="s">
        <v>144</v>
      </c>
      <c r="P34" s="288">
        <v>880</v>
      </c>
      <c r="Q34" s="289">
        <v>7459</v>
      </c>
      <c r="R34" s="18"/>
      <c r="S34" s="19"/>
      <c r="T34" s="188">
        <f t="shared" si="12"/>
        <v>0</v>
      </c>
      <c r="U34" s="79" t="s">
        <v>168</v>
      </c>
      <c r="V34" s="837"/>
      <c r="W34" s="841"/>
      <c r="X34" s="842"/>
      <c r="Y34" s="84" t="s">
        <v>25</v>
      </c>
      <c r="Z34" s="104"/>
      <c r="AA34" s="86">
        <v>495</v>
      </c>
      <c r="AB34" s="9">
        <v>7337</v>
      </c>
      <c r="AC34" s="18"/>
      <c r="AD34" s="19"/>
      <c r="AE34" s="188">
        <f t="shared" si="13"/>
        <v>0</v>
      </c>
      <c r="AF34" s="138" t="s">
        <v>168</v>
      </c>
      <c r="AG34" s="17"/>
      <c r="AN34" s="1">
        <f>SUM(AC33:AC36)</f>
        <v>0</v>
      </c>
      <c r="AO34" s="1">
        <f>SUM(AD33:AD36)</f>
        <v>0</v>
      </c>
      <c r="AP34" s="1" t="str">
        <f>IF(AN34&lt;AO34*10,"■","ＯＫ")</f>
        <v>ＯＫ</v>
      </c>
      <c r="AR34" s="215"/>
      <c r="AS34" s="84" t="s">
        <v>31</v>
      </c>
      <c r="AT34" s="115">
        <v>12</v>
      </c>
      <c r="AU34" s="18">
        <f t="shared" si="10"/>
        <v>0</v>
      </c>
      <c r="AV34" s="82">
        <f t="shared" si="11"/>
        <v>0</v>
      </c>
      <c r="AW34" s="110"/>
      <c r="AX34" s="222"/>
      <c r="AY34" s="12"/>
      <c r="AZ34" s="115"/>
      <c r="BA34" s="18"/>
      <c r="BB34" s="82"/>
      <c r="BC34" s="110"/>
      <c r="BD34" s="246"/>
      <c r="BE34" s="92" t="s">
        <v>7</v>
      </c>
      <c r="BF34" s="96">
        <v>9</v>
      </c>
      <c r="BG34" s="20">
        <f>AC32+AD32</f>
        <v>0</v>
      </c>
      <c r="BH34" s="139">
        <f>BF34*BG34</f>
        <v>0</v>
      </c>
      <c r="BI34" s="110" t="str">
        <f>IF((BG34+BH34)&gt;1,"●","")</f>
        <v/>
      </c>
    </row>
    <row r="35" spans="2:61" ht="12" customHeight="1" thickBot="1" x14ac:dyDescent="0.25">
      <c r="B35" s="814"/>
      <c r="C35" s="541" t="s">
        <v>11</v>
      </c>
      <c r="D35" s="542" t="s">
        <v>117</v>
      </c>
      <c r="E35" s="537">
        <v>1540</v>
      </c>
      <c r="F35" s="9">
        <v>7412</v>
      </c>
      <c r="G35" s="18"/>
      <c r="H35" s="19"/>
      <c r="I35" s="188">
        <f t="shared" si="6"/>
        <v>0</v>
      </c>
      <c r="J35" s="79">
        <v>8</v>
      </c>
      <c r="K35" s="774"/>
      <c r="L35" s="775"/>
      <c r="M35" s="776"/>
      <c r="N35" s="286" t="s">
        <v>6</v>
      </c>
      <c r="O35" s="287" t="s">
        <v>144</v>
      </c>
      <c r="P35" s="288">
        <v>880</v>
      </c>
      <c r="Q35" s="289">
        <v>7460</v>
      </c>
      <c r="R35" s="18"/>
      <c r="S35" s="19"/>
      <c r="T35" s="188">
        <f t="shared" si="12"/>
        <v>0</v>
      </c>
      <c r="U35" s="79">
        <v>3</v>
      </c>
      <c r="V35" s="837"/>
      <c r="W35" s="841"/>
      <c r="X35" s="842"/>
      <c r="Y35" s="84" t="s">
        <v>27</v>
      </c>
      <c r="Z35" s="104"/>
      <c r="AA35" s="86">
        <v>495</v>
      </c>
      <c r="AB35" s="9">
        <v>7338</v>
      </c>
      <c r="AC35" s="18"/>
      <c r="AD35" s="19"/>
      <c r="AE35" s="188">
        <f t="shared" si="13"/>
        <v>0</v>
      </c>
      <c r="AF35" s="138">
        <v>3</v>
      </c>
      <c r="AG35" s="17"/>
      <c r="AR35" s="216"/>
      <c r="AS35" s="92" t="s">
        <v>32</v>
      </c>
      <c r="AT35" s="114">
        <v>11</v>
      </c>
      <c r="AU35" s="140">
        <f t="shared" si="10"/>
        <v>0</v>
      </c>
      <c r="AV35" s="82">
        <f t="shared" si="11"/>
        <v>0</v>
      </c>
      <c r="AW35" s="110"/>
      <c r="AX35" s="222"/>
      <c r="AY35" s="12"/>
      <c r="AZ35" s="115"/>
      <c r="BA35" s="18"/>
      <c r="BB35" s="82"/>
      <c r="BC35" s="110"/>
      <c r="BI35" s="110"/>
    </row>
    <row r="36" spans="2:61" ht="12" customHeight="1" thickBot="1" x14ac:dyDescent="0.25">
      <c r="B36" s="814"/>
      <c r="C36" s="541" t="s">
        <v>12</v>
      </c>
      <c r="D36" s="542" t="s">
        <v>118</v>
      </c>
      <c r="E36" s="537">
        <v>1540</v>
      </c>
      <c r="F36" s="9">
        <v>7413</v>
      </c>
      <c r="G36" s="18"/>
      <c r="H36" s="19"/>
      <c r="I36" s="188">
        <f t="shared" si="6"/>
        <v>0</v>
      </c>
      <c r="J36" s="79">
        <v>9</v>
      </c>
      <c r="K36" s="774"/>
      <c r="L36" s="775"/>
      <c r="M36" s="776"/>
      <c r="N36" s="286" t="s">
        <v>7</v>
      </c>
      <c r="O36" s="287" t="s">
        <v>144</v>
      </c>
      <c r="P36" s="288">
        <v>880</v>
      </c>
      <c r="Q36" s="289">
        <v>7461</v>
      </c>
      <c r="R36" s="18"/>
      <c r="S36" s="19"/>
      <c r="T36" s="188">
        <f t="shared" si="12"/>
        <v>0</v>
      </c>
      <c r="U36" s="79">
        <v>4</v>
      </c>
      <c r="V36" s="837"/>
      <c r="W36" s="843"/>
      <c r="X36" s="844"/>
      <c r="Y36" s="92" t="s">
        <v>28</v>
      </c>
      <c r="Z36" s="117"/>
      <c r="AA36" s="94">
        <v>495</v>
      </c>
      <c r="AB36" s="95">
        <v>7339</v>
      </c>
      <c r="AC36" s="20"/>
      <c r="AD36" s="21"/>
      <c r="AE36" s="188">
        <f t="shared" si="13"/>
        <v>0</v>
      </c>
      <c r="AF36" s="138">
        <v>4</v>
      </c>
      <c r="AG36" s="17"/>
      <c r="AH36" s="1" t="s">
        <v>206</v>
      </c>
      <c r="AN36" s="1" t="s">
        <v>190</v>
      </c>
      <c r="AR36" s="241" t="s">
        <v>137</v>
      </c>
      <c r="AS36" s="234" t="s">
        <v>123</v>
      </c>
      <c r="AT36" s="109">
        <v>13</v>
      </c>
      <c r="AU36" s="141">
        <f t="shared" si="10"/>
        <v>0</v>
      </c>
      <c r="AV36" s="82">
        <f t="shared" si="11"/>
        <v>0</v>
      </c>
      <c r="AW36" s="110" t="str">
        <f>IF((AU36+AV36)&gt;1,"●","")</f>
        <v/>
      </c>
      <c r="AX36" s="222"/>
      <c r="AY36" s="12"/>
      <c r="AZ36" s="115"/>
      <c r="BA36" s="18"/>
      <c r="BB36" s="82"/>
      <c r="BC36" s="110"/>
      <c r="BD36" s="244" t="s">
        <v>141</v>
      </c>
      <c r="BE36" s="11" t="s">
        <v>23</v>
      </c>
      <c r="BF36" s="80">
        <v>6</v>
      </c>
      <c r="BG36" s="81">
        <f>AC33+AD33</f>
        <v>0</v>
      </c>
      <c r="BH36" s="82">
        <f>BF36*BG36</f>
        <v>0</v>
      </c>
      <c r="BI36" s="110" t="str">
        <f>IF((BG36+BH36)&gt;1,"●","")</f>
        <v/>
      </c>
    </row>
    <row r="37" spans="2:61" ht="12" customHeight="1" thickBot="1" x14ac:dyDescent="0.25">
      <c r="B37" s="815"/>
      <c r="C37" s="543" t="s">
        <v>13</v>
      </c>
      <c r="D37" s="544" t="s">
        <v>118</v>
      </c>
      <c r="E37" s="545">
        <v>1540</v>
      </c>
      <c r="F37" s="142">
        <v>7414</v>
      </c>
      <c r="G37" s="218"/>
      <c r="H37" s="220"/>
      <c r="I37" s="188">
        <f>E37*G37</f>
        <v>0</v>
      </c>
      <c r="J37" s="79">
        <v>10</v>
      </c>
      <c r="K37" s="774"/>
      <c r="L37" s="775"/>
      <c r="M37" s="776"/>
      <c r="N37" s="286" t="s">
        <v>8</v>
      </c>
      <c r="O37" s="287" t="s">
        <v>144</v>
      </c>
      <c r="P37" s="288">
        <v>770</v>
      </c>
      <c r="Q37" s="289">
        <v>7462</v>
      </c>
      <c r="R37" s="18"/>
      <c r="S37" s="19"/>
      <c r="T37" s="188">
        <f t="shared" si="12"/>
        <v>0</v>
      </c>
      <c r="U37" s="79">
        <v>5</v>
      </c>
      <c r="V37" s="837"/>
      <c r="W37" s="839" t="s">
        <v>119</v>
      </c>
      <c r="X37" s="840"/>
      <c r="Y37" s="76" t="s">
        <v>23</v>
      </c>
      <c r="Z37" s="100" t="s">
        <v>191</v>
      </c>
      <c r="AA37" s="78">
        <v>1210</v>
      </c>
      <c r="AB37" s="8">
        <v>7396</v>
      </c>
      <c r="AC37" s="81"/>
      <c r="AD37" s="82"/>
      <c r="AE37" s="188">
        <f t="shared" si="13"/>
        <v>0</v>
      </c>
      <c r="AF37" s="138">
        <v>2</v>
      </c>
      <c r="AG37" s="17"/>
      <c r="AH37" s="1">
        <f>SUM(G44:G47)</f>
        <v>0</v>
      </c>
      <c r="AI37" s="1">
        <f>SUM(H44:H47)</f>
        <v>0</v>
      </c>
      <c r="AJ37" s="1" t="str">
        <f>IF(AH37&lt;AI37*10,"■","ＯＫ")</f>
        <v>ＯＫ</v>
      </c>
      <c r="AN37" s="1">
        <f>SUM(AC37:AC40)</f>
        <v>0</v>
      </c>
      <c r="AO37" s="1">
        <f>SUM(AD37:AD40)</f>
        <v>0</v>
      </c>
      <c r="AP37" s="1" t="str">
        <f>IF(AN37&lt;AO37*10,"■","ＯＫ")</f>
        <v>ＯＫ</v>
      </c>
      <c r="AR37" s="242"/>
      <c r="AS37" s="51" t="s">
        <v>33</v>
      </c>
      <c r="AT37" s="115">
        <v>14</v>
      </c>
      <c r="AU37" s="226">
        <f t="shared" si="10"/>
        <v>0</v>
      </c>
      <c r="AV37" s="82">
        <f t="shared" si="11"/>
        <v>0</v>
      </c>
      <c r="AW37" s="110" t="str">
        <f t="shared" ref="AW37:AW39" si="14">IF((AU37+AV37)&gt;1,"●","")</f>
        <v/>
      </c>
      <c r="AX37" s="222"/>
      <c r="AY37" s="12"/>
      <c r="AZ37" s="115"/>
      <c r="BA37" s="18"/>
      <c r="BB37" s="82"/>
      <c r="BC37" s="110"/>
      <c r="BD37" s="245"/>
      <c r="BE37" s="12" t="s">
        <v>25</v>
      </c>
      <c r="BF37" s="87">
        <v>5</v>
      </c>
      <c r="BG37" s="18">
        <f>AC34+AD34</f>
        <v>0</v>
      </c>
      <c r="BH37" s="82">
        <f>BF37*BG37</f>
        <v>0</v>
      </c>
      <c r="BI37" s="110" t="str">
        <f>IF((BG37+BH37)&gt;1,"●","")</f>
        <v/>
      </c>
    </row>
    <row r="38" spans="2:61" ht="12" customHeight="1" thickBot="1" x14ac:dyDescent="0.25">
      <c r="B38" s="768" t="s">
        <v>56</v>
      </c>
      <c r="C38" s="136" t="s">
        <v>8</v>
      </c>
      <c r="D38" s="144" t="s">
        <v>192</v>
      </c>
      <c r="E38" s="78">
        <v>825</v>
      </c>
      <c r="F38" s="8">
        <v>7415</v>
      </c>
      <c r="G38" s="81"/>
      <c r="H38" s="82"/>
      <c r="I38" s="188">
        <f t="shared" si="6"/>
        <v>0</v>
      </c>
      <c r="J38" s="79">
        <v>5</v>
      </c>
      <c r="K38" s="774"/>
      <c r="L38" s="775"/>
      <c r="M38" s="776"/>
      <c r="N38" s="286" t="s">
        <v>9</v>
      </c>
      <c r="O38" s="287" t="s">
        <v>144</v>
      </c>
      <c r="P38" s="288">
        <v>770</v>
      </c>
      <c r="Q38" s="289">
        <v>7463</v>
      </c>
      <c r="R38" s="18"/>
      <c r="S38" s="19"/>
      <c r="T38" s="188">
        <f t="shared" si="12"/>
        <v>0</v>
      </c>
      <c r="U38" s="79">
        <v>6</v>
      </c>
      <c r="V38" s="837"/>
      <c r="W38" s="841"/>
      <c r="X38" s="842"/>
      <c r="Y38" s="84" t="s">
        <v>25</v>
      </c>
      <c r="Z38" s="104" t="s">
        <v>112</v>
      </c>
      <c r="AA38" s="86">
        <v>1210</v>
      </c>
      <c r="AB38" s="9">
        <v>7397</v>
      </c>
      <c r="AC38" s="18"/>
      <c r="AD38" s="19"/>
      <c r="AE38" s="188">
        <f t="shared" si="13"/>
        <v>0</v>
      </c>
      <c r="AF38" s="138" t="s">
        <v>168</v>
      </c>
      <c r="AG38" s="17"/>
      <c r="AR38" s="242"/>
      <c r="AS38" s="10" t="s">
        <v>34</v>
      </c>
      <c r="AT38" s="115">
        <v>13</v>
      </c>
      <c r="AU38" s="18">
        <f t="shared" si="10"/>
        <v>0</v>
      </c>
      <c r="AV38" s="82">
        <f>AT38*AU38</f>
        <v>0</v>
      </c>
      <c r="AW38" s="110" t="str">
        <f t="shared" si="14"/>
        <v/>
      </c>
      <c r="AX38" s="222"/>
      <c r="AY38" s="12"/>
      <c r="AZ38" s="115"/>
      <c r="BA38" s="18"/>
      <c r="BB38" s="82"/>
      <c r="BC38" s="110"/>
      <c r="BD38" s="245"/>
      <c r="BE38" s="12" t="s">
        <v>27</v>
      </c>
      <c r="BF38" s="87">
        <v>5</v>
      </c>
      <c r="BG38" s="18">
        <f>AC35+AD35</f>
        <v>0</v>
      </c>
      <c r="BH38" s="82">
        <f>BF38*BG38</f>
        <v>0</v>
      </c>
      <c r="BI38" s="110" t="str">
        <f>IF((BG38+BH38)&gt;1,"●","")</f>
        <v/>
      </c>
    </row>
    <row r="39" spans="2:61" ht="12" customHeight="1" thickBot="1" x14ac:dyDescent="0.25">
      <c r="B39" s="770"/>
      <c r="C39" s="84" t="s">
        <v>9</v>
      </c>
      <c r="D39" s="85" t="s">
        <v>192</v>
      </c>
      <c r="E39" s="86">
        <v>825</v>
      </c>
      <c r="F39" s="9">
        <v>7416</v>
      </c>
      <c r="G39" s="18"/>
      <c r="H39" s="19"/>
      <c r="I39" s="188">
        <f t="shared" si="6"/>
        <v>0</v>
      </c>
      <c r="J39" s="79">
        <v>6</v>
      </c>
      <c r="K39" s="774"/>
      <c r="L39" s="775"/>
      <c r="M39" s="776"/>
      <c r="N39" s="286" t="s">
        <v>10</v>
      </c>
      <c r="O39" s="287" t="s">
        <v>144</v>
      </c>
      <c r="P39" s="288">
        <v>770</v>
      </c>
      <c r="Q39" s="289">
        <v>7464</v>
      </c>
      <c r="R39" s="18"/>
      <c r="S39" s="19"/>
      <c r="T39" s="188">
        <f t="shared" si="12"/>
        <v>0</v>
      </c>
      <c r="U39" s="79">
        <v>7</v>
      </c>
      <c r="V39" s="837"/>
      <c r="W39" s="841"/>
      <c r="X39" s="842"/>
      <c r="Y39" s="84" t="s">
        <v>27</v>
      </c>
      <c r="Z39" s="104" t="s">
        <v>112</v>
      </c>
      <c r="AA39" s="86">
        <v>1210</v>
      </c>
      <c r="AB39" s="9">
        <v>7398</v>
      </c>
      <c r="AC39" s="18"/>
      <c r="AD39" s="19"/>
      <c r="AE39" s="188">
        <f t="shared" si="13"/>
        <v>0</v>
      </c>
      <c r="AF39" s="138">
        <v>3</v>
      </c>
      <c r="AG39" s="17"/>
      <c r="AN39" s="1" t="s">
        <v>134</v>
      </c>
      <c r="AR39" s="243"/>
      <c r="AS39" s="235" t="s">
        <v>35</v>
      </c>
      <c r="AT39" s="114">
        <v>11</v>
      </c>
      <c r="AU39" s="20">
        <f t="shared" si="10"/>
        <v>0</v>
      </c>
      <c r="AV39" s="82">
        <f>AT39*AU39</f>
        <v>0</v>
      </c>
      <c r="AW39" s="110" t="str">
        <f t="shared" si="14"/>
        <v/>
      </c>
      <c r="AX39" s="222"/>
      <c r="AY39" s="12"/>
      <c r="AZ39" s="115"/>
      <c r="BA39" s="18"/>
      <c r="BB39" s="82"/>
      <c r="BC39" s="110"/>
      <c r="BD39" s="246"/>
      <c r="BE39" s="116" t="s">
        <v>28</v>
      </c>
      <c r="BF39" s="96">
        <v>5</v>
      </c>
      <c r="BG39" s="20">
        <f>AC36+AD36</f>
        <v>0</v>
      </c>
      <c r="BH39" s="139">
        <f>BF39*BG39</f>
        <v>0</v>
      </c>
      <c r="BI39" s="110" t="str">
        <f>IF((BG39+BH39)&gt;1,"●","")</f>
        <v/>
      </c>
    </row>
    <row r="40" spans="2:61" ht="12" customHeight="1" thickBot="1" x14ac:dyDescent="0.25">
      <c r="B40" s="770"/>
      <c r="C40" s="84" t="s">
        <v>29</v>
      </c>
      <c r="D40" s="85" t="s">
        <v>192</v>
      </c>
      <c r="E40" s="86">
        <v>825</v>
      </c>
      <c r="F40" s="9">
        <v>7417</v>
      </c>
      <c r="G40" s="18"/>
      <c r="H40" s="19"/>
      <c r="I40" s="188">
        <f t="shared" si="6"/>
        <v>0</v>
      </c>
      <c r="J40" s="79">
        <v>7</v>
      </c>
      <c r="K40" s="774"/>
      <c r="L40" s="775"/>
      <c r="M40" s="776"/>
      <c r="N40" s="286" t="s">
        <v>11</v>
      </c>
      <c r="O40" s="287" t="s">
        <v>144</v>
      </c>
      <c r="P40" s="288">
        <v>770</v>
      </c>
      <c r="Q40" s="289">
        <v>7465</v>
      </c>
      <c r="R40" s="18"/>
      <c r="S40" s="19"/>
      <c r="T40" s="188">
        <f t="shared" si="12"/>
        <v>0</v>
      </c>
      <c r="U40" s="79">
        <v>8</v>
      </c>
      <c r="V40" s="838"/>
      <c r="W40" s="843"/>
      <c r="X40" s="844"/>
      <c r="Y40" s="92" t="s">
        <v>28</v>
      </c>
      <c r="Z40" s="117" t="s">
        <v>112</v>
      </c>
      <c r="AA40" s="94">
        <v>1210</v>
      </c>
      <c r="AB40" s="95">
        <v>7399</v>
      </c>
      <c r="AC40" s="20"/>
      <c r="AD40" s="21"/>
      <c r="AE40" s="188">
        <f t="shared" si="13"/>
        <v>0</v>
      </c>
      <c r="AF40" s="138">
        <v>4</v>
      </c>
      <c r="AG40" s="17"/>
      <c r="AN40" s="1">
        <f>AC42</f>
        <v>0</v>
      </c>
      <c r="AO40" s="1">
        <f>AD42</f>
        <v>0</v>
      </c>
      <c r="AP40" s="1" t="str">
        <f>IF(AN40&lt;AO40*10,"■","ＯＫ")</f>
        <v>ＯＫ</v>
      </c>
      <c r="AR40" s="4"/>
      <c r="AS40" s="6"/>
      <c r="AT40" s="28"/>
      <c r="AU40" s="232" t="s">
        <v>72</v>
      </c>
      <c r="AV40" s="82"/>
      <c r="AX40" s="223"/>
      <c r="AY40" s="116"/>
      <c r="AZ40" s="114"/>
      <c r="BA40" s="20"/>
      <c r="BB40" s="82"/>
      <c r="BC40" s="110"/>
    </row>
    <row r="41" spans="2:61" ht="12" customHeight="1" thickBot="1" x14ac:dyDescent="0.25">
      <c r="B41" s="770"/>
      <c r="C41" s="152" t="s">
        <v>30</v>
      </c>
      <c r="D41" s="153" t="s">
        <v>192</v>
      </c>
      <c r="E41" s="86">
        <v>825</v>
      </c>
      <c r="F41" s="9">
        <v>7418</v>
      </c>
      <c r="G41" s="18"/>
      <c r="H41" s="19"/>
      <c r="I41" s="188">
        <f t="shared" si="6"/>
        <v>0</v>
      </c>
      <c r="J41" s="79">
        <v>8</v>
      </c>
      <c r="K41" s="774"/>
      <c r="L41" s="775"/>
      <c r="M41" s="776"/>
      <c r="N41" s="286" t="s">
        <v>12</v>
      </c>
      <c r="O41" s="301" t="s">
        <v>144</v>
      </c>
      <c r="P41" s="288">
        <v>770</v>
      </c>
      <c r="Q41" s="289">
        <v>7466</v>
      </c>
      <c r="R41" s="18"/>
      <c r="S41" s="19"/>
      <c r="T41" s="188">
        <f t="shared" si="12"/>
        <v>0</v>
      </c>
      <c r="U41" s="79">
        <v>9</v>
      </c>
      <c r="V41" s="132"/>
      <c r="W41" s="132"/>
      <c r="X41" s="132"/>
      <c r="Y41" s="132"/>
      <c r="Z41" s="132"/>
      <c r="AA41" s="237"/>
      <c r="AB41" s="132"/>
      <c r="AC41" s="250"/>
      <c r="AD41" s="502"/>
      <c r="AE41" s="145"/>
      <c r="AF41" s="138"/>
      <c r="AG41" s="17"/>
      <c r="AR41" s="214" t="s">
        <v>56</v>
      </c>
      <c r="AS41" s="11" t="s">
        <v>8</v>
      </c>
      <c r="AT41" s="109">
        <v>7</v>
      </c>
      <c r="AU41" s="81">
        <f t="shared" ref="AU41:AU46" si="15">G38+H38</f>
        <v>0</v>
      </c>
      <c r="AV41" s="82">
        <f t="shared" ref="AV41:AV46" si="16">AT41*AU41</f>
        <v>0</v>
      </c>
      <c r="AW41" s="146"/>
      <c r="AX41" s="4"/>
      <c r="AY41" s="6"/>
      <c r="AZ41" s="143"/>
      <c r="BA41" s="24" t="s">
        <v>72</v>
      </c>
      <c r="BB41" s="82"/>
      <c r="BC41" s="110" t="str">
        <f>IF((BA42+BB42)&gt;1,"●","")</f>
        <v/>
      </c>
      <c r="BD41" s="244" t="s">
        <v>111</v>
      </c>
      <c r="BE41" s="11" t="s">
        <v>23</v>
      </c>
      <c r="BF41" s="80">
        <v>7</v>
      </c>
      <c r="BG41" s="81">
        <f>AC37+AD37</f>
        <v>0</v>
      </c>
      <c r="BH41" s="82">
        <f>BF41*BG41</f>
        <v>0</v>
      </c>
      <c r="BI41" s="110" t="str">
        <f>IF((BG41+BH41)&gt;1,"●","")</f>
        <v/>
      </c>
    </row>
    <row r="42" spans="2:61" ht="12" customHeight="1" thickBot="1" x14ac:dyDescent="0.25">
      <c r="B42" s="770"/>
      <c r="C42" s="154" t="s">
        <v>31</v>
      </c>
      <c r="D42" s="155" t="s">
        <v>192</v>
      </c>
      <c r="E42" s="86">
        <v>825</v>
      </c>
      <c r="F42" s="9">
        <v>7419</v>
      </c>
      <c r="G42" s="18"/>
      <c r="H42" s="19"/>
      <c r="I42" s="188">
        <f t="shared" si="6"/>
        <v>0</v>
      </c>
      <c r="J42" s="79">
        <v>9</v>
      </c>
      <c r="K42" s="777"/>
      <c r="L42" s="778"/>
      <c r="M42" s="779"/>
      <c r="N42" s="290" t="s">
        <v>13</v>
      </c>
      <c r="O42" s="302" t="s">
        <v>144</v>
      </c>
      <c r="P42" s="292">
        <v>770</v>
      </c>
      <c r="Q42" s="303">
        <v>7467</v>
      </c>
      <c r="R42" s="20"/>
      <c r="S42" s="21"/>
      <c r="T42" s="188">
        <f t="shared" si="12"/>
        <v>0</v>
      </c>
      <c r="U42" s="79">
        <v>10</v>
      </c>
      <c r="V42" s="866" t="s">
        <v>136</v>
      </c>
      <c r="W42" s="867"/>
      <c r="X42" s="872" t="s">
        <v>145</v>
      </c>
      <c r="Y42" s="873"/>
      <c r="Z42" s="874"/>
      <c r="AA42" s="94">
        <v>770</v>
      </c>
      <c r="AB42" s="95">
        <v>7468</v>
      </c>
      <c r="AC42" s="147"/>
      <c r="AD42" s="148"/>
      <c r="AE42" s="188">
        <f>AA42*AC42</f>
        <v>0</v>
      </c>
      <c r="AF42" s="138"/>
      <c r="AG42" s="17"/>
      <c r="AN42" s="1" t="s">
        <v>193</v>
      </c>
      <c r="AR42" s="215"/>
      <c r="AS42" s="84" t="s">
        <v>9</v>
      </c>
      <c r="AT42" s="115">
        <v>7</v>
      </c>
      <c r="AU42" s="18">
        <f t="shared" si="15"/>
        <v>0</v>
      </c>
      <c r="AV42" s="82">
        <f t="shared" si="16"/>
        <v>0</v>
      </c>
      <c r="AW42" s="149"/>
      <c r="AX42" s="247" t="s">
        <v>59</v>
      </c>
      <c r="AY42" s="11" t="s">
        <v>36</v>
      </c>
      <c r="AZ42" s="109">
        <v>8</v>
      </c>
      <c r="BA42" s="81">
        <f t="shared" ref="BA42:BA52" si="17">R32+S32</f>
        <v>0</v>
      </c>
      <c r="BB42" s="82">
        <f t="shared" ref="BB42:BB52" si="18">AZ42*BA42</f>
        <v>0</v>
      </c>
      <c r="BC42" s="110" t="str">
        <f t="shared" ref="BC42:BC50" si="19">IF((BA43+BB43)&gt;1,"●","")</f>
        <v/>
      </c>
      <c r="BD42" s="245"/>
      <c r="BE42" s="12" t="s">
        <v>25</v>
      </c>
      <c r="BF42" s="87">
        <v>14</v>
      </c>
      <c r="BG42" s="18">
        <f>AC38+AD38</f>
        <v>0</v>
      </c>
      <c r="BH42" s="82">
        <f>BF42*BG42</f>
        <v>0</v>
      </c>
      <c r="BI42" s="110" t="str">
        <f>IF((BG42+BH42)&gt;1,"●","")</f>
        <v/>
      </c>
    </row>
    <row r="43" spans="2:61" ht="12" customHeight="1" thickBot="1" x14ac:dyDescent="0.25">
      <c r="B43" s="769"/>
      <c r="C43" s="158" t="s">
        <v>32</v>
      </c>
      <c r="D43" s="159" t="s">
        <v>192</v>
      </c>
      <c r="E43" s="94">
        <v>825</v>
      </c>
      <c r="F43" s="95">
        <v>7420</v>
      </c>
      <c r="G43" s="20"/>
      <c r="H43" s="186"/>
      <c r="I43" s="188">
        <f t="shared" si="6"/>
        <v>0</v>
      </c>
      <c r="J43" s="79">
        <v>10</v>
      </c>
      <c r="K43" s="855" t="s">
        <v>231</v>
      </c>
      <c r="L43" s="856"/>
      <c r="M43" s="857"/>
      <c r="N43" s="282" t="s">
        <v>7</v>
      </c>
      <c r="O43" s="283"/>
      <c r="P43" s="284">
        <v>1320</v>
      </c>
      <c r="Q43" s="285">
        <v>7510</v>
      </c>
      <c r="R43" s="81"/>
      <c r="S43" s="82"/>
      <c r="T43" s="188">
        <f>P43*R43</f>
        <v>0</v>
      </c>
      <c r="U43" s="79">
        <v>4</v>
      </c>
      <c r="V43" s="868"/>
      <c r="W43" s="869"/>
      <c r="X43" s="875" t="s">
        <v>194</v>
      </c>
      <c r="Y43" s="876"/>
      <c r="Z43" s="877"/>
      <c r="AA43" s="229">
        <v>1100</v>
      </c>
      <c r="AB43" s="142">
        <v>7370</v>
      </c>
      <c r="AC43" s="150"/>
      <c r="AD43" s="151"/>
      <c r="AE43" s="188">
        <f>AA43*AC43</f>
        <v>0</v>
      </c>
      <c r="AF43" s="138"/>
      <c r="AG43" s="17"/>
      <c r="AN43" s="1">
        <f>AC43</f>
        <v>0</v>
      </c>
      <c r="AO43" s="1">
        <f>AD43</f>
        <v>0</v>
      </c>
      <c r="AP43" s="1" t="str">
        <f>IF(AN43&lt;AO43*10,"■","ＯＫ")</f>
        <v>ＯＫ</v>
      </c>
      <c r="AR43" s="215"/>
      <c r="AS43" s="84" t="s">
        <v>29</v>
      </c>
      <c r="AT43" s="115">
        <v>7</v>
      </c>
      <c r="AU43" s="18">
        <f t="shared" si="15"/>
        <v>0</v>
      </c>
      <c r="AV43" s="82">
        <f t="shared" si="16"/>
        <v>0</v>
      </c>
      <c r="AW43" s="149"/>
      <c r="AX43" s="248"/>
      <c r="AY43" s="12" t="s">
        <v>37</v>
      </c>
      <c r="AZ43" s="115">
        <v>9</v>
      </c>
      <c r="BA43" s="18">
        <f t="shared" si="17"/>
        <v>0</v>
      </c>
      <c r="BB43" s="82">
        <f t="shared" si="18"/>
        <v>0</v>
      </c>
      <c r="BC43" s="110" t="str">
        <f t="shared" si="19"/>
        <v/>
      </c>
      <c r="BD43" s="245"/>
      <c r="BE43" s="12" t="s">
        <v>27</v>
      </c>
      <c r="BF43" s="87">
        <v>14</v>
      </c>
      <c r="BG43" s="18">
        <f>AC39+AD39</f>
        <v>0</v>
      </c>
      <c r="BH43" s="82">
        <f>BF43*BG43</f>
        <v>0</v>
      </c>
      <c r="BI43" s="110" t="str">
        <f>IF((BG43+BH43)&gt;1,"●","")</f>
        <v/>
      </c>
    </row>
    <row r="44" spans="2:61" ht="12" customHeight="1" thickBot="1" x14ac:dyDescent="0.25">
      <c r="B44" s="852" t="s">
        <v>162</v>
      </c>
      <c r="C44" s="11" t="s">
        <v>23</v>
      </c>
      <c r="D44" s="100" t="s">
        <v>38</v>
      </c>
      <c r="E44" s="78">
        <v>1100</v>
      </c>
      <c r="F44" s="8">
        <v>7498</v>
      </c>
      <c r="G44" s="81"/>
      <c r="H44" s="82"/>
      <c r="I44" s="188">
        <f>E44*G44</f>
        <v>0</v>
      </c>
      <c r="J44" s="79">
        <v>2</v>
      </c>
      <c r="K44" s="858"/>
      <c r="L44" s="859"/>
      <c r="M44" s="860"/>
      <c r="N44" s="286" t="s">
        <v>8</v>
      </c>
      <c r="O44" s="287"/>
      <c r="P44" s="288">
        <v>1210</v>
      </c>
      <c r="Q44" s="289">
        <v>7511</v>
      </c>
      <c r="R44" s="18"/>
      <c r="S44" s="19"/>
      <c r="T44" s="188">
        <f t="shared" ref="T44:T49" si="20">P44*R44</f>
        <v>0</v>
      </c>
      <c r="U44" s="79">
        <v>5</v>
      </c>
      <c r="V44" s="868"/>
      <c r="W44" s="869"/>
      <c r="X44" s="875" t="s">
        <v>54</v>
      </c>
      <c r="Y44" s="876"/>
      <c r="Z44" s="877"/>
      <c r="AA44" s="229">
        <v>2090</v>
      </c>
      <c r="AB44" s="142">
        <v>7188</v>
      </c>
      <c r="AC44" s="150"/>
      <c r="AD44" s="151"/>
      <c r="AE44" s="188">
        <f t="shared" ref="AE44" si="21">AA44*AC44</f>
        <v>0</v>
      </c>
      <c r="AF44" s="138"/>
      <c r="AG44" s="185" t="s">
        <v>135</v>
      </c>
      <c r="AN44" s="1" t="s">
        <v>195</v>
      </c>
      <c r="AR44" s="215"/>
      <c r="AS44" s="152" t="s">
        <v>30</v>
      </c>
      <c r="AT44" s="115">
        <v>8</v>
      </c>
      <c r="AU44" s="18">
        <f t="shared" si="15"/>
        <v>0</v>
      </c>
      <c r="AV44" s="82">
        <f t="shared" si="16"/>
        <v>0</v>
      </c>
      <c r="AW44" s="149"/>
      <c r="AX44" s="248"/>
      <c r="AY44" s="12" t="s">
        <v>5</v>
      </c>
      <c r="AZ44" s="115">
        <v>8</v>
      </c>
      <c r="BA44" s="18">
        <f t="shared" si="17"/>
        <v>0</v>
      </c>
      <c r="BB44" s="82">
        <f t="shared" si="18"/>
        <v>0</v>
      </c>
      <c r="BC44" s="110" t="str">
        <f t="shared" si="19"/>
        <v/>
      </c>
      <c r="BD44" s="246"/>
      <c r="BE44" s="116" t="s">
        <v>28</v>
      </c>
      <c r="BF44" s="96">
        <v>17</v>
      </c>
      <c r="BG44" s="20">
        <f>AC40+AD40</f>
        <v>0</v>
      </c>
      <c r="BH44" s="139">
        <f>BF44*BG44</f>
        <v>0</v>
      </c>
      <c r="BI44" s="110" t="str">
        <f>IF((BG44+BH44)&gt;1,"●","")</f>
        <v/>
      </c>
    </row>
    <row r="45" spans="2:61" ht="12" customHeight="1" thickBot="1" x14ac:dyDescent="0.25">
      <c r="B45" s="853"/>
      <c r="C45" s="12" t="s">
        <v>40</v>
      </c>
      <c r="D45" s="104" t="s">
        <v>39</v>
      </c>
      <c r="E45" s="86">
        <v>1100</v>
      </c>
      <c r="F45" s="9">
        <v>7499</v>
      </c>
      <c r="G45" s="18"/>
      <c r="H45" s="19"/>
      <c r="I45" s="188">
        <f t="shared" ref="I45:I47" si="22">E45*G45</f>
        <v>0</v>
      </c>
      <c r="J45" s="79" t="s">
        <v>168</v>
      </c>
      <c r="K45" s="858"/>
      <c r="L45" s="859"/>
      <c r="M45" s="860"/>
      <c r="N45" s="286" t="s">
        <v>9</v>
      </c>
      <c r="O45" s="287"/>
      <c r="P45" s="288">
        <v>1210</v>
      </c>
      <c r="Q45" s="289">
        <v>7512</v>
      </c>
      <c r="R45" s="18"/>
      <c r="S45" s="19"/>
      <c r="T45" s="188">
        <f t="shared" si="20"/>
        <v>0</v>
      </c>
      <c r="U45" s="79">
        <v>6</v>
      </c>
      <c r="V45" s="868"/>
      <c r="W45" s="869"/>
      <c r="X45" s="875" t="s">
        <v>213</v>
      </c>
      <c r="Y45" s="876"/>
      <c r="Z45" s="877"/>
      <c r="AA45" s="229">
        <v>1320</v>
      </c>
      <c r="AB45" s="142">
        <v>7508</v>
      </c>
      <c r="AC45" s="156"/>
      <c r="AD45" s="157"/>
      <c r="AE45" s="188">
        <f>AA45*AC45</f>
        <v>0</v>
      </c>
      <c r="AF45" s="138"/>
      <c r="AG45" s="17"/>
      <c r="AN45" s="1">
        <f>AC44</f>
        <v>0</v>
      </c>
      <c r="AO45" s="1">
        <f>AD44</f>
        <v>0</v>
      </c>
      <c r="AP45" s="1" t="str">
        <f>IF(AN45&lt;AO45*10,"■","ＯＫ")</f>
        <v>ＯＫ</v>
      </c>
      <c r="AR45" s="215"/>
      <c r="AS45" s="154" t="s">
        <v>31</v>
      </c>
      <c r="AT45" s="115">
        <v>7</v>
      </c>
      <c r="AU45" s="18">
        <f t="shared" si="15"/>
        <v>0</v>
      </c>
      <c r="AV45" s="82">
        <f t="shared" si="16"/>
        <v>0</v>
      </c>
      <c r="AW45" s="149"/>
      <c r="AX45" s="248"/>
      <c r="AY45" s="12" t="s">
        <v>6</v>
      </c>
      <c r="AZ45" s="115">
        <v>8</v>
      </c>
      <c r="BA45" s="18">
        <f t="shared" si="17"/>
        <v>0</v>
      </c>
      <c r="BB45" s="82">
        <f t="shared" si="18"/>
        <v>0</v>
      </c>
      <c r="BC45" s="110" t="str">
        <f t="shared" si="19"/>
        <v/>
      </c>
      <c r="BI45" s="1"/>
    </row>
    <row r="46" spans="2:61" ht="12" customHeight="1" thickBot="1" x14ac:dyDescent="0.25">
      <c r="B46" s="853"/>
      <c r="C46" s="12" t="s">
        <v>27</v>
      </c>
      <c r="D46" s="104" t="s">
        <v>38</v>
      </c>
      <c r="E46" s="86">
        <v>1100</v>
      </c>
      <c r="F46" s="9">
        <v>7500</v>
      </c>
      <c r="G46" s="18"/>
      <c r="H46" s="19"/>
      <c r="I46" s="188">
        <f t="shared" si="22"/>
        <v>0</v>
      </c>
      <c r="J46" s="79">
        <v>3</v>
      </c>
      <c r="K46" s="858"/>
      <c r="L46" s="859"/>
      <c r="M46" s="860"/>
      <c r="N46" s="286" t="s">
        <v>10</v>
      </c>
      <c r="O46" s="287"/>
      <c r="P46" s="288">
        <v>1210</v>
      </c>
      <c r="Q46" s="289">
        <v>7513</v>
      </c>
      <c r="R46" s="18"/>
      <c r="S46" s="19"/>
      <c r="T46" s="188">
        <f t="shared" si="20"/>
        <v>0</v>
      </c>
      <c r="U46" s="79">
        <v>7</v>
      </c>
      <c r="V46" s="868"/>
      <c r="W46" s="869"/>
      <c r="X46" s="875" t="s">
        <v>211</v>
      </c>
      <c r="Y46" s="876"/>
      <c r="Z46" s="877"/>
      <c r="AA46" s="229">
        <v>1430</v>
      </c>
      <c r="AB46" s="142">
        <v>7509</v>
      </c>
      <c r="AC46" s="156"/>
      <c r="AD46" s="157"/>
      <c r="AE46" s="188">
        <f>AA46*AC46</f>
        <v>0</v>
      </c>
      <c r="AF46" s="166"/>
      <c r="AG46" s="17"/>
      <c r="AN46" s="1" t="s">
        <v>210</v>
      </c>
      <c r="AR46" s="216"/>
      <c r="AS46" s="158" t="s">
        <v>32</v>
      </c>
      <c r="AT46" s="114">
        <v>7</v>
      </c>
      <c r="AU46" s="20">
        <f t="shared" si="15"/>
        <v>0</v>
      </c>
      <c r="AV46" s="82">
        <f t="shared" si="16"/>
        <v>0</v>
      </c>
      <c r="AW46" s="149"/>
      <c r="AX46" s="248"/>
      <c r="AY46" s="12" t="s">
        <v>7</v>
      </c>
      <c r="AZ46" s="115">
        <v>8</v>
      </c>
      <c r="BA46" s="18">
        <f t="shared" si="17"/>
        <v>0</v>
      </c>
      <c r="BB46" s="82">
        <f t="shared" si="18"/>
        <v>0</v>
      </c>
      <c r="BC46" s="110" t="str">
        <f t="shared" si="19"/>
        <v/>
      </c>
      <c r="BD46" s="54" t="s">
        <v>134</v>
      </c>
      <c r="BE46" s="53"/>
      <c r="BF46" s="96">
        <v>7</v>
      </c>
      <c r="BG46" s="160">
        <f>AC42+AD42</f>
        <v>0</v>
      </c>
      <c r="BH46" s="139">
        <f>BF46*BG46</f>
        <v>0</v>
      </c>
      <c r="BI46" s="1"/>
    </row>
    <row r="47" spans="2:61" ht="12" customHeight="1" thickBot="1" x14ac:dyDescent="0.25">
      <c r="B47" s="854"/>
      <c r="C47" s="116" t="s">
        <v>28</v>
      </c>
      <c r="D47" s="117" t="s">
        <v>38</v>
      </c>
      <c r="E47" s="94">
        <v>1100</v>
      </c>
      <c r="F47" s="118">
        <v>7501</v>
      </c>
      <c r="G47" s="20"/>
      <c r="H47" s="21"/>
      <c r="I47" s="188">
        <f t="shared" si="22"/>
        <v>0</v>
      </c>
      <c r="J47" s="79">
        <v>4</v>
      </c>
      <c r="K47" s="858"/>
      <c r="L47" s="859"/>
      <c r="M47" s="860"/>
      <c r="N47" s="286" t="s">
        <v>11</v>
      </c>
      <c r="O47" s="287"/>
      <c r="P47" s="288">
        <v>1210</v>
      </c>
      <c r="Q47" s="289">
        <v>7514</v>
      </c>
      <c r="R47" s="18"/>
      <c r="S47" s="19"/>
      <c r="T47" s="188">
        <f t="shared" si="20"/>
        <v>0</v>
      </c>
      <c r="U47" s="79">
        <v>8</v>
      </c>
      <c r="V47" s="868"/>
      <c r="W47" s="869"/>
      <c r="X47" s="875" t="s">
        <v>68</v>
      </c>
      <c r="Y47" s="876"/>
      <c r="Z47" s="877"/>
      <c r="AA47" s="229">
        <v>1320</v>
      </c>
      <c r="AB47" s="142">
        <v>7352</v>
      </c>
      <c r="AC47" s="156"/>
      <c r="AD47" s="157"/>
      <c r="AE47" s="188">
        <f>AA47*AC47</f>
        <v>0</v>
      </c>
      <c r="AF47" s="138"/>
      <c r="AG47" s="17"/>
      <c r="AN47" s="1">
        <f>AC45</f>
        <v>0</v>
      </c>
      <c r="AO47" s="1">
        <f>AD45</f>
        <v>0</v>
      </c>
      <c r="AP47" s="1" t="str">
        <f>IF(AN47&lt;AO47*10,"■","ＯＫ")</f>
        <v>ＯＫ</v>
      </c>
      <c r="AU47" s="232" t="s">
        <v>72</v>
      </c>
      <c r="AV47" s="82"/>
      <c r="AW47" s="146"/>
      <c r="AX47" s="248"/>
      <c r="AY47" s="12" t="s">
        <v>8</v>
      </c>
      <c r="AZ47" s="115">
        <v>8</v>
      </c>
      <c r="BA47" s="18">
        <f t="shared" si="17"/>
        <v>0</v>
      </c>
      <c r="BB47" s="82">
        <f t="shared" si="18"/>
        <v>0</v>
      </c>
      <c r="BC47" s="110" t="str">
        <f t="shared" si="19"/>
        <v/>
      </c>
      <c r="BI47" s="1"/>
    </row>
    <row r="48" spans="2:61" ht="12" customHeight="1" thickBot="1" x14ac:dyDescent="0.25">
      <c r="B48" s="849" t="s">
        <v>82</v>
      </c>
      <c r="C48" s="282" t="s">
        <v>214</v>
      </c>
      <c r="D48" s="294" t="s">
        <v>60</v>
      </c>
      <c r="E48" s="295">
        <v>1870</v>
      </c>
      <c r="F48" s="285">
        <v>7292</v>
      </c>
      <c r="G48" s="81"/>
      <c r="H48" s="82"/>
      <c r="I48" s="188">
        <f>E48*G48</f>
        <v>0</v>
      </c>
      <c r="J48" s="102">
        <v>1</v>
      </c>
      <c r="K48" s="858"/>
      <c r="L48" s="859"/>
      <c r="M48" s="860"/>
      <c r="N48" s="286" t="s">
        <v>12</v>
      </c>
      <c r="O48" s="287"/>
      <c r="P48" s="288">
        <v>1210</v>
      </c>
      <c r="Q48" s="289">
        <v>7515</v>
      </c>
      <c r="R48" s="18"/>
      <c r="S48" s="19"/>
      <c r="T48" s="188">
        <f t="shared" si="20"/>
        <v>0</v>
      </c>
      <c r="U48" s="79">
        <v>9</v>
      </c>
      <c r="V48" s="870"/>
      <c r="W48" s="871"/>
      <c r="X48" s="882" t="s">
        <v>159</v>
      </c>
      <c r="Y48" s="883"/>
      <c r="Z48" s="884"/>
      <c r="AA48" s="229">
        <v>1650</v>
      </c>
      <c r="AB48" s="142">
        <v>7485</v>
      </c>
      <c r="AC48" s="218"/>
      <c r="AD48" s="220"/>
      <c r="AE48" s="188">
        <f>AA48*AC48</f>
        <v>0</v>
      </c>
      <c r="AF48" s="138"/>
      <c r="AG48" s="17"/>
      <c r="AN48" s="1" t="s">
        <v>209</v>
      </c>
      <c r="AR48" s="214" t="s">
        <v>161</v>
      </c>
      <c r="AS48" s="11" t="s">
        <v>23</v>
      </c>
      <c r="AT48" s="109">
        <v>15</v>
      </c>
      <c r="AU48" s="81">
        <f>G44+H44</f>
        <v>0</v>
      </c>
      <c r="AV48" s="82">
        <f>AT48*AU48</f>
        <v>0</v>
      </c>
      <c r="AW48" s="110"/>
      <c r="AX48" s="248"/>
      <c r="AY48" s="12" t="s">
        <v>9</v>
      </c>
      <c r="AZ48" s="115">
        <v>8</v>
      </c>
      <c r="BA48" s="18">
        <f t="shared" si="17"/>
        <v>0</v>
      </c>
      <c r="BB48" s="82">
        <f t="shared" si="18"/>
        <v>0</v>
      </c>
      <c r="BC48" s="110" t="str">
        <f t="shared" si="19"/>
        <v/>
      </c>
      <c r="BE48" s="161" t="s">
        <v>85</v>
      </c>
      <c r="BF48" s="162">
        <v>11</v>
      </c>
      <c r="BG48" s="163">
        <f t="shared" ref="BG48:BG53" si="23">AC43+AD43</f>
        <v>0</v>
      </c>
      <c r="BH48" s="82">
        <f t="shared" ref="BH48:BH52" si="24">BF48*BG48</f>
        <v>0</v>
      </c>
      <c r="BI48" s="110" t="str">
        <f>IF((BG49+BH49)&gt;1,"●","")</f>
        <v/>
      </c>
    </row>
    <row r="49" spans="1:61" ht="12" customHeight="1" thickBot="1" x14ac:dyDescent="0.25">
      <c r="B49" s="850"/>
      <c r="C49" s="286" t="s">
        <v>215</v>
      </c>
      <c r="D49" s="296" t="s">
        <v>60</v>
      </c>
      <c r="E49" s="297">
        <v>1760</v>
      </c>
      <c r="F49" s="289">
        <v>7293</v>
      </c>
      <c r="G49" s="18"/>
      <c r="H49" s="19"/>
      <c r="I49" s="188">
        <f t="shared" ref="I49:I53" si="25">E49*G49</f>
        <v>0</v>
      </c>
      <c r="J49" s="79" t="s">
        <v>189</v>
      </c>
      <c r="K49" s="861"/>
      <c r="L49" s="862"/>
      <c r="M49" s="863"/>
      <c r="N49" s="290" t="s">
        <v>13</v>
      </c>
      <c r="O49" s="291"/>
      <c r="P49" s="292">
        <v>1210</v>
      </c>
      <c r="Q49" s="293">
        <v>7516</v>
      </c>
      <c r="R49" s="20"/>
      <c r="S49" s="21"/>
      <c r="T49" s="188">
        <f t="shared" si="20"/>
        <v>0</v>
      </c>
      <c r="U49" s="79">
        <v>10</v>
      </c>
      <c r="V49" s="164"/>
      <c r="W49" s="269"/>
      <c r="X49" s="504"/>
      <c r="Y49" s="504"/>
      <c r="Z49" s="504"/>
      <c r="AA49" s="505"/>
      <c r="AB49" s="506"/>
      <c r="AC49" s="507"/>
      <c r="AD49" s="507"/>
      <c r="AE49" s="188"/>
      <c r="AF49" s="138"/>
      <c r="AG49" s="17"/>
      <c r="AN49" s="1">
        <f>AC46</f>
        <v>0</v>
      </c>
      <c r="AO49" s="1">
        <f>AD46</f>
        <v>0</v>
      </c>
      <c r="AP49" s="1" t="str">
        <f>IF(AN49&lt;AO49*10,"■","ＯＫ")</f>
        <v>ＯＫ</v>
      </c>
      <c r="AR49" s="215"/>
      <c r="AS49" s="12" t="s">
        <v>40</v>
      </c>
      <c r="AT49" s="115">
        <v>15</v>
      </c>
      <c r="AU49" s="18">
        <f>G45+H45</f>
        <v>0</v>
      </c>
      <c r="AV49" s="82">
        <f t="shared" ref="AV49:AV51" si="26">AT49*AU49</f>
        <v>0</v>
      </c>
      <c r="AW49" s="110"/>
      <c r="AX49" s="248"/>
      <c r="AY49" s="12" t="s">
        <v>10</v>
      </c>
      <c r="AZ49" s="115">
        <v>8</v>
      </c>
      <c r="BA49" s="18">
        <f t="shared" si="17"/>
        <v>0</v>
      </c>
      <c r="BB49" s="82">
        <f t="shared" si="18"/>
        <v>0</v>
      </c>
      <c r="BC49" s="110" t="str">
        <f t="shared" si="19"/>
        <v/>
      </c>
      <c r="BD49" s="56" t="s">
        <v>65</v>
      </c>
      <c r="BE49" s="161" t="s">
        <v>83</v>
      </c>
      <c r="BF49" s="162">
        <v>15</v>
      </c>
      <c r="BG49" s="163">
        <f t="shared" si="23"/>
        <v>0</v>
      </c>
      <c r="BH49" s="82">
        <f t="shared" si="24"/>
        <v>0</v>
      </c>
      <c r="BI49" s="110" t="str">
        <f>IF((BG52+BH52)&gt;1,"●","")</f>
        <v/>
      </c>
    </row>
    <row r="50" spans="1:61" ht="12" customHeight="1" thickBot="1" x14ac:dyDescent="0.25">
      <c r="B50" s="850"/>
      <c r="C50" s="286" t="s">
        <v>216</v>
      </c>
      <c r="D50" s="296" t="s">
        <v>152</v>
      </c>
      <c r="E50" s="297">
        <v>990</v>
      </c>
      <c r="F50" s="289">
        <v>7481</v>
      </c>
      <c r="G50" s="18"/>
      <c r="H50" s="19"/>
      <c r="I50" s="188">
        <f t="shared" si="25"/>
        <v>0</v>
      </c>
      <c r="J50" s="309">
        <v>2</v>
      </c>
      <c r="K50" s="309"/>
      <c r="L50" s="309"/>
      <c r="M50" s="309"/>
      <c r="N50" s="309"/>
      <c r="O50" s="309"/>
      <c r="P50" s="309"/>
      <c r="Q50" s="309"/>
      <c r="R50" s="309"/>
      <c r="S50" s="309"/>
      <c r="T50" s="267"/>
      <c r="U50" s="309"/>
      <c r="V50" s="312"/>
      <c r="W50" s="312"/>
      <c r="X50" s="16"/>
      <c r="Y50" s="16"/>
      <c r="Z50" s="16"/>
      <c r="AA50" s="691" t="s">
        <v>16</v>
      </c>
      <c r="AB50" s="692"/>
      <c r="AC50" s="693" t="s">
        <v>151</v>
      </c>
      <c r="AD50" s="694"/>
      <c r="AE50" s="165"/>
      <c r="AF50" s="138"/>
      <c r="AG50" s="17"/>
      <c r="AN50" s="1" t="s">
        <v>196</v>
      </c>
      <c r="AR50" s="215"/>
      <c r="AS50" s="12" t="s">
        <v>27</v>
      </c>
      <c r="AT50" s="115">
        <v>15</v>
      </c>
      <c r="AU50" s="18">
        <f>G46+H46</f>
        <v>0</v>
      </c>
      <c r="AV50" s="82">
        <f t="shared" si="26"/>
        <v>0</v>
      </c>
      <c r="AW50" s="110"/>
      <c r="AX50" s="248"/>
      <c r="AY50" s="12" t="s">
        <v>11</v>
      </c>
      <c r="AZ50" s="115">
        <v>8</v>
      </c>
      <c r="BA50" s="18">
        <f t="shared" si="17"/>
        <v>0</v>
      </c>
      <c r="BB50" s="82">
        <f t="shared" si="18"/>
        <v>0</v>
      </c>
      <c r="BC50" s="110" t="str">
        <f t="shared" si="19"/>
        <v/>
      </c>
      <c r="BD50" s="55"/>
      <c r="BE50" s="161" t="s">
        <v>210</v>
      </c>
      <c r="BF50" s="162">
        <v>6</v>
      </c>
      <c r="BG50" s="163">
        <f t="shared" si="23"/>
        <v>0</v>
      </c>
      <c r="BH50" s="82">
        <f t="shared" si="24"/>
        <v>0</v>
      </c>
      <c r="BI50" s="110" t="str">
        <f>IF((BG53+BH53)&gt;1,"●","")</f>
        <v/>
      </c>
    </row>
    <row r="51" spans="1:61" ht="12" customHeight="1" thickBot="1" x14ac:dyDescent="0.25">
      <c r="B51" s="850"/>
      <c r="C51" s="286" t="s">
        <v>5</v>
      </c>
      <c r="D51" s="296" t="s">
        <v>118</v>
      </c>
      <c r="E51" s="297">
        <v>990</v>
      </c>
      <c r="F51" s="289">
        <v>7482</v>
      </c>
      <c r="G51" s="18"/>
      <c r="H51" s="19"/>
      <c r="I51" s="188">
        <f t="shared" ref="I51" si="27">E51*G51</f>
        <v>0</v>
      </c>
      <c r="J51" s="309" t="s">
        <v>168</v>
      </c>
      <c r="K51" s="309"/>
      <c r="L51" s="309"/>
      <c r="M51" s="309"/>
      <c r="N51" s="309"/>
      <c r="O51" s="309"/>
      <c r="P51" s="309"/>
      <c r="Q51" s="309"/>
      <c r="R51" s="309"/>
      <c r="S51" s="309"/>
      <c r="T51" s="267"/>
      <c r="U51" s="309"/>
      <c r="V51" s="312"/>
      <c r="W51" s="312"/>
      <c r="X51" s="885" t="s">
        <v>69</v>
      </c>
      <c r="Y51" s="280"/>
      <c r="Z51" s="718" t="s">
        <v>50</v>
      </c>
      <c r="AA51" s="888">
        <f>SUM(G20:G21,G22:G23,G24:G37,G38:G43,G44:G47,G48:G53,R20:R31,R32:R42,R43:R49,AC10:AC15,AC17:AC22,AC24:AC27,AC29:AC32,AC33:AC36,AC37:AC40,AC42:AC48)</f>
        <v>0</v>
      </c>
      <c r="AB51" s="895" t="s">
        <v>49</v>
      </c>
      <c r="AC51" s="888">
        <f>SUM(H20:H21,H22:H23,H24:H37,H38:H43,H44:H47,H48:H53,S20:S31,S32:S42,S43:S49,AD10:AD15,AD17:AD22,AD24:AD27,AD29:AD32,AD33:AD36,AD37:AD40,AD42:AD48)</f>
        <v>0</v>
      </c>
      <c r="AD51" s="893" t="s">
        <v>49</v>
      </c>
      <c r="AE51" s="165"/>
      <c r="AF51" s="166"/>
      <c r="AG51" s="3"/>
      <c r="AN51" s="1">
        <f>AC47</f>
        <v>0</v>
      </c>
      <c r="AO51" s="1">
        <f>AD47</f>
        <v>0</v>
      </c>
      <c r="AP51" s="1" t="str">
        <f>IF(AN51&lt;AO51*10,"■","ＯＫ")</f>
        <v>ＯＫ</v>
      </c>
      <c r="AR51" s="215"/>
      <c r="AS51" s="167" t="s">
        <v>28</v>
      </c>
      <c r="AT51" s="115">
        <v>15</v>
      </c>
      <c r="AU51" s="18">
        <f>G47+H47</f>
        <v>0</v>
      </c>
      <c r="AV51" s="82">
        <f t="shared" si="26"/>
        <v>0</v>
      </c>
      <c r="AX51" s="248"/>
      <c r="AY51" s="12" t="s">
        <v>12</v>
      </c>
      <c r="AZ51" s="115">
        <v>7</v>
      </c>
      <c r="BA51" s="18">
        <f t="shared" si="17"/>
        <v>0</v>
      </c>
      <c r="BB51" s="82">
        <f t="shared" si="18"/>
        <v>0</v>
      </c>
      <c r="BC51" s="110" t="str">
        <f>IF((BA52+BB52)&gt;1,"●","")</f>
        <v/>
      </c>
      <c r="BE51" s="161" t="s">
        <v>209</v>
      </c>
      <c r="BF51" s="162">
        <v>8</v>
      </c>
      <c r="BG51" s="163">
        <f t="shared" si="23"/>
        <v>0</v>
      </c>
      <c r="BH51" s="82">
        <f t="shared" si="24"/>
        <v>0</v>
      </c>
      <c r="BI51" s="110" t="str">
        <f>IF((BG51+BH51)&gt;1,"●","")</f>
        <v/>
      </c>
    </row>
    <row r="52" spans="1:61" ht="12" customHeight="1" thickBot="1" x14ac:dyDescent="0.25">
      <c r="B52" s="850"/>
      <c r="C52" s="286" t="s">
        <v>6</v>
      </c>
      <c r="D52" s="296" t="s">
        <v>152</v>
      </c>
      <c r="E52" s="297">
        <v>990</v>
      </c>
      <c r="F52" s="289">
        <v>7483</v>
      </c>
      <c r="G52" s="18"/>
      <c r="H52" s="19"/>
      <c r="I52" s="188">
        <f t="shared" ref="I52" si="28">E52*G52</f>
        <v>0</v>
      </c>
      <c r="J52" s="309">
        <v>3</v>
      </c>
      <c r="K52" s="309"/>
      <c r="L52" s="309"/>
      <c r="M52" s="309"/>
      <c r="N52" s="204"/>
      <c r="O52" s="309"/>
      <c r="P52" s="309"/>
      <c r="Q52" s="309"/>
      <c r="R52" s="309"/>
      <c r="S52" s="309"/>
      <c r="T52" s="267"/>
      <c r="U52" s="309"/>
      <c r="V52" s="312"/>
      <c r="W52" s="312"/>
      <c r="X52" s="886"/>
      <c r="Y52" s="281"/>
      <c r="Z52" s="719"/>
      <c r="AA52" s="889"/>
      <c r="AB52" s="896"/>
      <c r="AC52" s="889"/>
      <c r="AD52" s="894"/>
      <c r="AE52" s="165"/>
      <c r="AF52" s="166"/>
      <c r="AH52" s="717"/>
      <c r="AI52" s="717"/>
      <c r="AN52" s="1" t="s">
        <v>207</v>
      </c>
      <c r="AR52" s="215"/>
      <c r="AS52" s="170"/>
      <c r="AT52" s="115"/>
      <c r="AU52" s="18"/>
      <c r="AV52" s="82"/>
      <c r="AW52" s="110"/>
      <c r="AX52" s="249"/>
      <c r="AY52" s="116" t="s">
        <v>13</v>
      </c>
      <c r="AZ52" s="114">
        <v>10</v>
      </c>
      <c r="BA52" s="20">
        <f t="shared" si="17"/>
        <v>0</v>
      </c>
      <c r="BB52" s="82">
        <f t="shared" si="18"/>
        <v>0</v>
      </c>
      <c r="BE52" s="161" t="s">
        <v>84</v>
      </c>
      <c r="BF52" s="162">
        <v>8</v>
      </c>
      <c r="BG52" s="163">
        <f t="shared" si="23"/>
        <v>0</v>
      </c>
      <c r="BH52" s="139">
        <f t="shared" si="24"/>
        <v>0</v>
      </c>
      <c r="BI52" s="110"/>
    </row>
    <row r="53" spans="1:61" ht="12" customHeight="1" thickBot="1" x14ac:dyDescent="0.25">
      <c r="B53" s="851"/>
      <c r="C53" s="290" t="s">
        <v>7</v>
      </c>
      <c r="D53" s="298" t="s">
        <v>153</v>
      </c>
      <c r="E53" s="299">
        <v>990</v>
      </c>
      <c r="F53" s="300">
        <v>7484</v>
      </c>
      <c r="G53" s="20"/>
      <c r="H53" s="21"/>
      <c r="I53" s="188">
        <f t="shared" si="25"/>
        <v>0</v>
      </c>
      <c r="J53" s="309">
        <v>4</v>
      </c>
      <c r="K53" s="309"/>
      <c r="L53" s="309"/>
      <c r="M53" s="309"/>
      <c r="N53" s="309"/>
      <c r="O53" s="309"/>
      <c r="P53" s="309"/>
      <c r="Q53" s="309"/>
      <c r="R53" s="309"/>
      <c r="S53" s="309"/>
      <c r="T53" s="267"/>
      <c r="U53" s="309"/>
      <c r="V53" s="312"/>
      <c r="W53" s="312"/>
      <c r="X53" s="886"/>
      <c r="Y53" s="891" t="s">
        <v>113</v>
      </c>
      <c r="Z53" s="878">
        <f>I71+T71+AE71</f>
        <v>0</v>
      </c>
      <c r="AA53" s="879"/>
      <c r="AB53" s="895" t="s">
        <v>51</v>
      </c>
      <c r="AC53" s="864">
        <v>0</v>
      </c>
      <c r="AD53" s="893" t="s">
        <v>51</v>
      </c>
      <c r="AE53" s="165"/>
      <c r="AF53" s="166"/>
      <c r="AN53" s="1">
        <f>AC48</f>
        <v>0</v>
      </c>
      <c r="AO53" s="1">
        <f>AD48</f>
        <v>0</v>
      </c>
      <c r="AP53" s="1" t="str">
        <f>IF(AN53&lt;AO53*10,"■","ＯＫ")</f>
        <v>ＯＫ</v>
      </c>
      <c r="AR53" s="216"/>
      <c r="AS53" s="175"/>
      <c r="AT53" s="114"/>
      <c r="AU53" s="20"/>
      <c r="AV53" s="139"/>
      <c r="AW53" s="110"/>
      <c r="AY53" s="171"/>
      <c r="AZ53" s="172"/>
      <c r="BA53" s="173"/>
      <c r="BB53" s="174"/>
      <c r="BE53" s="161" t="s">
        <v>158</v>
      </c>
      <c r="BF53" s="162">
        <v>8</v>
      </c>
      <c r="BG53" s="163">
        <f t="shared" si="23"/>
        <v>0</v>
      </c>
      <c r="BH53" s="139">
        <f>BF53*BG53</f>
        <v>0</v>
      </c>
      <c r="BI53" s="110"/>
    </row>
    <row r="54" spans="1:61" ht="12" customHeight="1" thickBot="1" x14ac:dyDescent="0.25">
      <c r="A54" s="204"/>
      <c r="B54" s="304"/>
      <c r="C54" s="305"/>
      <c r="D54" s="305"/>
      <c r="E54" s="306"/>
      <c r="F54" s="307"/>
      <c r="G54" s="268"/>
      <c r="H54" s="268"/>
      <c r="I54" s="308"/>
      <c r="J54" s="309"/>
      <c r="K54" s="309"/>
      <c r="L54" s="309"/>
      <c r="M54" s="309"/>
      <c r="N54" s="309"/>
      <c r="O54" s="309"/>
      <c r="P54" s="309"/>
      <c r="Q54" s="309"/>
      <c r="R54" s="309"/>
      <c r="S54" s="309"/>
      <c r="T54" s="267"/>
      <c r="U54" s="309"/>
      <c r="V54" s="312"/>
      <c r="W54" s="312"/>
      <c r="X54" s="887"/>
      <c r="Y54" s="892"/>
      <c r="Z54" s="880"/>
      <c r="AA54" s="881"/>
      <c r="AB54" s="896"/>
      <c r="AC54" s="865"/>
      <c r="AD54" s="894"/>
      <c r="AE54" s="165"/>
      <c r="AF54" s="166"/>
      <c r="AW54" s="110"/>
      <c r="AX54" s="4"/>
      <c r="AY54" s="6"/>
      <c r="AZ54" s="143"/>
      <c r="BA54" s="24" t="s">
        <v>72</v>
      </c>
      <c r="BB54" s="82"/>
      <c r="BC54" s="257"/>
      <c r="BI54" s="110"/>
    </row>
    <row r="55" spans="1:61" ht="12" customHeight="1" thickBot="1" x14ac:dyDescent="0.25">
      <c r="A55" s="204"/>
      <c r="B55" s="304"/>
      <c r="C55" s="305"/>
      <c r="D55" s="305"/>
      <c r="E55" s="306"/>
      <c r="F55" s="307"/>
      <c r="G55" s="268"/>
      <c r="H55" s="268"/>
      <c r="I55" s="308"/>
      <c r="J55" s="309"/>
      <c r="K55" s="890"/>
      <c r="L55" s="890"/>
      <c r="M55" s="890"/>
      <c r="N55" s="890"/>
      <c r="O55" s="890"/>
      <c r="P55" s="890"/>
      <c r="Q55" s="890"/>
      <c r="R55" s="890"/>
      <c r="S55" s="890"/>
      <c r="T55" s="890"/>
      <c r="U55" s="890"/>
      <c r="V55" s="890"/>
      <c r="W55" s="269"/>
      <c r="X55" s="16"/>
      <c r="Y55" s="16"/>
      <c r="Z55" s="16"/>
      <c r="AA55" s="16"/>
      <c r="AB55" s="16"/>
      <c r="AC55" s="16"/>
      <c r="AD55" s="16"/>
      <c r="AE55" s="165"/>
      <c r="AF55" s="166"/>
      <c r="AR55" s="231"/>
      <c r="AS55" s="134"/>
      <c r="AT55" s="135"/>
      <c r="AU55" s="24" t="s">
        <v>72</v>
      </c>
      <c r="AV55" s="82"/>
      <c r="AW55" s="110"/>
      <c r="AX55" s="247" t="s">
        <v>219</v>
      </c>
      <c r="AY55" s="11" t="s">
        <v>7</v>
      </c>
      <c r="AZ55" s="109">
        <v>4</v>
      </c>
      <c r="BA55" s="81">
        <f t="shared" ref="BA55:BA61" si="29">R43+S43</f>
        <v>0</v>
      </c>
      <c r="BB55" s="82">
        <f t="shared" ref="BB55:BB61" si="30">AZ55*BA55</f>
        <v>0</v>
      </c>
      <c r="BC55" s="257" t="str">
        <f>IF((BA55+BB55)&gt;1,"●","")</f>
        <v/>
      </c>
      <c r="BI55" s="110"/>
    </row>
    <row r="56" spans="1:61" ht="12" customHeight="1" thickBot="1" x14ac:dyDescent="0.25">
      <c r="A56" s="204"/>
      <c r="B56" s="304"/>
      <c r="C56" s="305"/>
      <c r="D56" s="305"/>
      <c r="E56" s="306"/>
      <c r="F56" s="307"/>
      <c r="G56" s="268"/>
      <c r="H56" s="268"/>
      <c r="I56" s="308"/>
      <c r="J56" s="309"/>
      <c r="K56" s="890"/>
      <c r="L56" s="890"/>
      <c r="M56" s="890"/>
      <c r="N56" s="890"/>
      <c r="O56" s="890"/>
      <c r="P56" s="890"/>
      <c r="Q56" s="890"/>
      <c r="R56" s="890"/>
      <c r="S56" s="890"/>
      <c r="T56" s="890"/>
      <c r="U56" s="890"/>
      <c r="V56" s="890"/>
      <c r="W56" s="269"/>
      <c r="X56" s="16"/>
      <c r="Y56" s="16"/>
      <c r="Z56" s="16"/>
      <c r="AA56" s="16"/>
      <c r="AB56" s="16"/>
      <c r="AC56" s="16"/>
      <c r="AD56" s="16"/>
      <c r="AE56" s="165"/>
      <c r="AF56" s="166"/>
      <c r="AG56" s="3"/>
      <c r="AR56" s="221" t="s">
        <v>46</v>
      </c>
      <c r="AS56" s="11" t="s">
        <v>186</v>
      </c>
      <c r="AT56" s="109">
        <v>15</v>
      </c>
      <c r="AU56" s="81">
        <f t="shared" ref="AU56:AU61" si="31">G48+H48</f>
        <v>0</v>
      </c>
      <c r="AV56" s="82">
        <f>AT56*AU56</f>
        <v>0</v>
      </c>
      <c r="AW56" s="110"/>
      <c r="AX56" s="248"/>
      <c r="AY56" s="12" t="s">
        <v>8</v>
      </c>
      <c r="AZ56" s="115">
        <v>4</v>
      </c>
      <c r="BA56" s="18">
        <f t="shared" si="29"/>
        <v>0</v>
      </c>
      <c r="BB56" s="82">
        <f t="shared" si="30"/>
        <v>0</v>
      </c>
      <c r="BC56" s="257"/>
      <c r="BI56" s="110"/>
    </row>
    <row r="57" spans="1:61" ht="12" customHeight="1" thickBot="1" x14ac:dyDescent="0.25">
      <c r="A57" s="204"/>
      <c r="B57" s="304"/>
      <c r="C57" s="305"/>
      <c r="D57" s="305"/>
      <c r="E57" s="306"/>
      <c r="F57" s="307"/>
      <c r="G57" s="268"/>
      <c r="H57" s="268"/>
      <c r="I57" s="308"/>
      <c r="J57" s="309"/>
      <c r="K57" s="890"/>
      <c r="L57" s="890"/>
      <c r="M57" s="890"/>
      <c r="N57" s="890"/>
      <c r="O57" s="890"/>
      <c r="P57" s="890"/>
      <c r="Q57" s="890"/>
      <c r="R57" s="890"/>
      <c r="S57" s="890"/>
      <c r="T57" s="890"/>
      <c r="U57" s="890"/>
      <c r="V57" s="890"/>
      <c r="W57" s="269"/>
      <c r="X57" s="16"/>
      <c r="Y57" s="16"/>
      <c r="Z57" s="16"/>
      <c r="AA57" s="16"/>
      <c r="AB57" s="16"/>
      <c r="AC57" s="270"/>
      <c r="AD57" s="271"/>
      <c r="AE57" s="16"/>
      <c r="AF57" s="16"/>
      <c r="AG57" s="3"/>
      <c r="AR57" s="222"/>
      <c r="AS57" s="12" t="s">
        <v>188</v>
      </c>
      <c r="AT57" s="115">
        <v>15</v>
      </c>
      <c r="AU57" s="18">
        <f t="shared" si="31"/>
        <v>0</v>
      </c>
      <c r="AV57" s="82">
        <f t="shared" ref="AV57:AV61" si="32">AT57*AU57</f>
        <v>0</v>
      </c>
      <c r="AW57" s="110"/>
      <c r="AX57" s="248"/>
      <c r="AY57" s="12" t="s">
        <v>9</v>
      </c>
      <c r="AZ57" s="115">
        <v>4</v>
      </c>
      <c r="BA57" s="18">
        <f t="shared" si="29"/>
        <v>0</v>
      </c>
      <c r="BB57" s="82">
        <f t="shared" si="30"/>
        <v>0</v>
      </c>
      <c r="BC57" s="257"/>
      <c r="BI57" s="110"/>
    </row>
    <row r="58" spans="1:61" ht="12" customHeight="1" thickBot="1" x14ac:dyDescent="0.25">
      <c r="A58" s="204"/>
      <c r="B58" s="304"/>
      <c r="C58" s="305"/>
      <c r="D58" s="305"/>
      <c r="E58" s="306"/>
      <c r="F58" s="307"/>
      <c r="G58" s="268"/>
      <c r="H58" s="268"/>
      <c r="I58" s="308"/>
      <c r="J58" s="309"/>
      <c r="K58" s="890"/>
      <c r="L58" s="890"/>
      <c r="M58" s="890"/>
      <c r="N58" s="890"/>
      <c r="O58" s="890"/>
      <c r="P58" s="890"/>
      <c r="Q58" s="890"/>
      <c r="R58" s="890"/>
      <c r="S58" s="890"/>
      <c r="T58" s="890"/>
      <c r="U58" s="890"/>
      <c r="V58" s="890"/>
      <c r="W58" s="269"/>
      <c r="X58" s="16"/>
      <c r="Y58" s="16"/>
      <c r="Z58" s="16"/>
      <c r="AA58" s="16"/>
      <c r="AB58" s="16"/>
      <c r="AC58" s="270"/>
      <c r="AD58" s="270"/>
      <c r="AE58" s="16"/>
      <c r="AF58" s="16"/>
      <c r="AG58" s="3"/>
      <c r="AR58" s="222"/>
      <c r="AS58" s="12" t="s">
        <v>23</v>
      </c>
      <c r="AT58" s="115">
        <v>15</v>
      </c>
      <c r="AU58" s="18">
        <f t="shared" si="31"/>
        <v>0</v>
      </c>
      <c r="AV58" s="82">
        <f t="shared" si="32"/>
        <v>0</v>
      </c>
      <c r="AW58" s="110"/>
      <c r="AX58" s="248"/>
      <c r="AY58" s="12" t="s">
        <v>10</v>
      </c>
      <c r="AZ58" s="115">
        <v>4</v>
      </c>
      <c r="BA58" s="18">
        <f t="shared" si="29"/>
        <v>0</v>
      </c>
      <c r="BB58" s="82">
        <f t="shared" si="30"/>
        <v>0</v>
      </c>
      <c r="BC58" s="257"/>
      <c r="BI58" s="110"/>
    </row>
    <row r="59" spans="1:61" ht="12" customHeight="1" thickBot="1" x14ac:dyDescent="0.25">
      <c r="A59" s="204"/>
      <c r="B59" s="304"/>
      <c r="C59" s="305"/>
      <c r="D59" s="305"/>
      <c r="E59" s="306"/>
      <c r="F59" s="307"/>
      <c r="G59" s="268"/>
      <c r="H59" s="268"/>
      <c r="I59" s="308"/>
      <c r="J59" s="308"/>
      <c r="K59" s="890"/>
      <c r="L59" s="890"/>
      <c r="M59" s="890"/>
      <c r="N59" s="890"/>
      <c r="O59" s="890"/>
      <c r="P59" s="890"/>
      <c r="Q59" s="890"/>
      <c r="R59" s="890"/>
      <c r="S59" s="890"/>
      <c r="T59" s="890"/>
      <c r="U59" s="890"/>
      <c r="V59" s="890"/>
      <c r="W59" s="269"/>
      <c r="X59" s="269"/>
      <c r="Y59" s="269"/>
      <c r="Z59" s="269"/>
      <c r="AA59" s="272"/>
      <c r="AB59" s="272"/>
      <c r="AC59" s="273"/>
      <c r="AD59" s="274">
        <f>AS80</f>
        <v>0</v>
      </c>
      <c r="AE59" s="16"/>
      <c r="AF59" s="16"/>
      <c r="AG59" s="3"/>
      <c r="AR59" s="222"/>
      <c r="AS59" s="12" t="s">
        <v>25</v>
      </c>
      <c r="AT59" s="115">
        <v>14</v>
      </c>
      <c r="AU59" s="18">
        <f t="shared" si="31"/>
        <v>0</v>
      </c>
      <c r="AV59" s="82">
        <f t="shared" si="32"/>
        <v>0</v>
      </c>
      <c r="AW59" s="110"/>
      <c r="AX59" s="248"/>
      <c r="AY59" s="12" t="s">
        <v>11</v>
      </c>
      <c r="AZ59" s="115">
        <v>5</v>
      </c>
      <c r="BA59" s="18">
        <f t="shared" si="29"/>
        <v>0</v>
      </c>
      <c r="BB59" s="82">
        <f t="shared" si="30"/>
        <v>0</v>
      </c>
      <c r="BC59" s="257"/>
      <c r="BI59" s="110"/>
    </row>
    <row r="60" spans="1:61" ht="12" customHeight="1" thickBot="1" x14ac:dyDescent="0.25">
      <c r="A60" s="204"/>
      <c r="B60" s="304"/>
      <c r="C60" s="305"/>
      <c r="D60" s="305"/>
      <c r="E60" s="306"/>
      <c r="F60" s="307"/>
      <c r="G60" s="268"/>
      <c r="H60" s="268"/>
      <c r="I60" s="308"/>
      <c r="J60" s="310"/>
      <c r="K60" s="890"/>
      <c r="L60" s="890"/>
      <c r="M60" s="890"/>
      <c r="N60" s="890"/>
      <c r="O60" s="890"/>
      <c r="P60" s="890"/>
      <c r="Q60" s="890"/>
      <c r="R60" s="890"/>
      <c r="S60" s="890"/>
      <c r="T60" s="890"/>
      <c r="U60" s="890"/>
      <c r="V60" s="890"/>
      <c r="W60" s="178"/>
      <c r="X60" s="16"/>
      <c r="Y60" s="16"/>
      <c r="Z60" s="16"/>
      <c r="AA60" s="16"/>
      <c r="AB60" s="272"/>
      <c r="AC60" s="272"/>
      <c r="AD60" s="16"/>
      <c r="AE60" s="16"/>
      <c r="AF60" s="16"/>
      <c r="AG60" s="3"/>
      <c r="AH60" s="189"/>
      <c r="AI60" s="189"/>
      <c r="AJ60" s="192"/>
      <c r="AR60" s="222"/>
      <c r="AS60" s="12" t="s">
        <v>27</v>
      </c>
      <c r="AT60" s="115">
        <v>14</v>
      </c>
      <c r="AU60" s="18">
        <f t="shared" si="31"/>
        <v>0</v>
      </c>
      <c r="AV60" s="82">
        <f t="shared" si="32"/>
        <v>0</v>
      </c>
      <c r="AX60" s="248"/>
      <c r="AY60" s="12" t="s">
        <v>12</v>
      </c>
      <c r="AZ60" s="115">
        <v>5</v>
      </c>
      <c r="BA60" s="18">
        <f t="shared" si="29"/>
        <v>0</v>
      </c>
      <c r="BB60" s="82">
        <f t="shared" si="30"/>
        <v>0</v>
      </c>
      <c r="BC60" s="257"/>
    </row>
    <row r="61" spans="1:61" ht="12" customHeight="1" thickBot="1" x14ac:dyDescent="0.25">
      <c r="A61" s="204"/>
      <c r="B61" s="304"/>
      <c r="C61" s="305"/>
      <c r="D61" s="305"/>
      <c r="E61" s="306"/>
      <c r="F61" s="307"/>
      <c r="G61" s="268"/>
      <c r="H61" s="268"/>
      <c r="I61" s="308"/>
      <c r="J61" s="310"/>
      <c r="K61" s="890"/>
      <c r="L61" s="890"/>
      <c r="M61" s="890"/>
      <c r="N61" s="890"/>
      <c r="O61" s="890"/>
      <c r="P61" s="890"/>
      <c r="Q61" s="890"/>
      <c r="R61" s="890"/>
      <c r="S61" s="890"/>
      <c r="T61" s="890"/>
      <c r="U61" s="890"/>
      <c r="V61" s="890"/>
      <c r="W61" s="178"/>
      <c r="X61" s="275"/>
      <c r="Y61" s="275"/>
      <c r="Z61" s="275"/>
      <c r="AA61" s="16"/>
      <c r="AB61" s="16"/>
      <c r="AC61" s="16"/>
      <c r="AD61" s="276"/>
      <c r="AE61" s="16"/>
      <c r="AF61" s="276" t="s">
        <v>232</v>
      </c>
      <c r="AG61" s="3"/>
      <c r="AH61" s="189"/>
      <c r="AI61" s="191"/>
      <c r="AJ61" s="192"/>
      <c r="AR61" s="222"/>
      <c r="AS61" s="12" t="s">
        <v>28</v>
      </c>
      <c r="AT61" s="115">
        <v>14</v>
      </c>
      <c r="AU61" s="18">
        <f t="shared" si="31"/>
        <v>0</v>
      </c>
      <c r="AV61" s="82">
        <f t="shared" si="32"/>
        <v>0</v>
      </c>
      <c r="AX61" s="248"/>
      <c r="AY61" s="167" t="s">
        <v>13</v>
      </c>
      <c r="AZ61" s="252">
        <v>5</v>
      </c>
      <c r="BA61" s="217">
        <f t="shared" si="29"/>
        <v>0</v>
      </c>
      <c r="BB61" s="227">
        <f t="shared" si="30"/>
        <v>0</v>
      </c>
      <c r="BC61" s="257"/>
    </row>
    <row r="62" spans="1:61" ht="4.2" customHeight="1" x14ac:dyDescent="0.2">
      <c r="A62" s="204"/>
      <c r="B62" s="304"/>
      <c r="C62" s="305"/>
      <c r="D62" s="305"/>
      <c r="E62" s="306"/>
      <c r="F62" s="307"/>
      <c r="G62" s="268"/>
      <c r="H62" s="268"/>
      <c r="I62" s="308"/>
      <c r="J62" s="311"/>
      <c r="K62" s="79"/>
      <c r="L62" s="79"/>
      <c r="M62" s="79"/>
      <c r="N62" s="79"/>
      <c r="O62" s="79"/>
      <c r="P62" s="79"/>
      <c r="Q62" s="79"/>
      <c r="R62" s="79"/>
      <c r="S62" s="79"/>
      <c r="T62" s="278"/>
      <c r="U62" s="279"/>
      <c r="V62" s="178"/>
      <c r="W62" s="178"/>
      <c r="X62" s="16"/>
      <c r="Y62" s="16"/>
      <c r="Z62" s="16"/>
      <c r="AA62" s="277"/>
      <c r="AB62" s="277"/>
      <c r="AC62" s="16"/>
      <c r="AD62" s="16"/>
      <c r="AE62" s="16"/>
      <c r="AF62" s="16"/>
      <c r="AG62" s="3"/>
      <c r="AH62" s="189"/>
      <c r="AI62" s="190"/>
      <c r="AR62" s="222"/>
      <c r="AS62" s="12"/>
      <c r="AT62" s="115"/>
      <c r="AU62" s="18"/>
      <c r="AV62" s="82"/>
      <c r="AX62" s="253"/>
      <c r="AY62" s="254"/>
      <c r="AZ62" s="255"/>
      <c r="BA62" s="256"/>
      <c r="BB62" s="256"/>
    </row>
    <row r="63" spans="1:61" ht="22.2" hidden="1" customHeight="1" thickBot="1" x14ac:dyDescent="0.25">
      <c r="B63" s="230"/>
      <c r="C63" s="5"/>
      <c r="D63" s="5"/>
      <c r="E63" s="176"/>
      <c r="F63" s="169"/>
      <c r="G63" s="177"/>
      <c r="H63" s="177"/>
      <c r="I63" s="187"/>
      <c r="J63" s="181"/>
      <c r="K63" s="187"/>
      <c r="L63" s="187"/>
      <c r="M63" s="187"/>
      <c r="N63" s="187"/>
      <c r="O63" s="187"/>
      <c r="P63" s="187"/>
      <c r="Q63" s="187"/>
      <c r="R63" s="187"/>
      <c r="S63" s="187"/>
      <c r="T63" s="188"/>
      <c r="V63" s="178"/>
      <c r="W63" s="178"/>
      <c r="AC63" s="716"/>
      <c r="AD63" s="716"/>
      <c r="AE63" s="2"/>
      <c r="AF63" s="3"/>
      <c r="AG63" s="3"/>
      <c r="AR63" s="223"/>
      <c r="AS63" s="116"/>
      <c r="AT63" s="114"/>
      <c r="AU63" s="20"/>
      <c r="AV63" s="82"/>
    </row>
    <row r="64" spans="1:61" ht="21" hidden="1" customHeight="1" x14ac:dyDescent="0.2">
      <c r="B64" s="230"/>
      <c r="C64" s="5"/>
      <c r="D64" s="5"/>
      <c r="E64" s="176"/>
      <c r="F64" s="169"/>
      <c r="G64" s="177"/>
      <c r="H64" s="177"/>
      <c r="I64" s="187"/>
      <c r="J64" s="181"/>
      <c r="K64" s="187"/>
      <c r="L64" s="187"/>
      <c r="M64" s="187"/>
      <c r="N64" s="187"/>
      <c r="O64" s="187"/>
      <c r="P64" s="187"/>
      <c r="Q64" s="187"/>
      <c r="R64" s="187"/>
      <c r="S64" s="187"/>
      <c r="T64" s="188"/>
      <c r="V64" s="178"/>
      <c r="W64" s="178"/>
      <c r="AC64" s="716"/>
      <c r="AD64" s="716"/>
      <c r="AE64" s="2"/>
      <c r="AF64" s="3"/>
      <c r="AG64" s="3"/>
    </row>
    <row r="65" spans="1:61" ht="21" hidden="1" customHeight="1" x14ac:dyDescent="0.2">
      <c r="B65" s="230"/>
      <c r="C65" s="5"/>
      <c r="D65" s="5"/>
      <c r="E65" s="176"/>
      <c r="F65" s="169"/>
      <c r="G65" s="177"/>
      <c r="H65" s="177"/>
      <c r="I65" s="187"/>
      <c r="J65" s="181"/>
      <c r="K65" s="179"/>
      <c r="L65" s="179"/>
      <c r="M65" s="179"/>
      <c r="V65" s="178"/>
      <c r="W65" s="178"/>
      <c r="AC65" s="716"/>
      <c r="AD65" s="716"/>
      <c r="AE65" s="2"/>
      <c r="AF65" s="3"/>
      <c r="AG65" s="3"/>
    </row>
    <row r="66" spans="1:61" ht="21" hidden="1" customHeight="1" thickBot="1" x14ac:dyDescent="0.25">
      <c r="B66" s="230"/>
      <c r="C66" s="5"/>
      <c r="D66" s="5"/>
      <c r="E66" s="176"/>
      <c r="F66" s="169"/>
      <c r="G66" s="177"/>
      <c r="H66" s="177"/>
      <c r="I66" s="187"/>
      <c r="J66" s="181"/>
      <c r="K66" s="179"/>
      <c r="L66" s="179"/>
      <c r="M66" s="179"/>
      <c r="V66" s="178"/>
      <c r="W66" s="178"/>
      <c r="Z66" s="36"/>
      <c r="AC66" s="716"/>
      <c r="AD66" s="716"/>
      <c r="AE66" s="2"/>
      <c r="AF66" s="3"/>
      <c r="AG66" s="3"/>
      <c r="AR66" s="213"/>
      <c r="AS66" s="168"/>
    </row>
    <row r="67" spans="1:61" ht="21" hidden="1" customHeight="1" thickTop="1" thickBot="1" x14ac:dyDescent="0.25">
      <c r="I67" s="187"/>
      <c r="J67" s="181"/>
      <c r="L67" s="179"/>
      <c r="M67" s="3"/>
      <c r="N67" s="3"/>
      <c r="O67" s="3"/>
      <c r="P67" s="3"/>
      <c r="Q67" s="3"/>
      <c r="R67" s="3"/>
      <c r="S67" s="3"/>
      <c r="X67" s="3"/>
      <c r="Y67" s="3"/>
      <c r="Z67" s="3"/>
      <c r="AC67" s="716"/>
      <c r="AD67" s="716"/>
      <c r="AE67" s="2"/>
      <c r="AF67" s="3"/>
      <c r="AG67" s="3"/>
      <c r="AU67" s="40" t="s">
        <v>197</v>
      </c>
      <c r="AV67" s="44">
        <f>SUM(AV20:AV63)</f>
        <v>0</v>
      </c>
      <c r="BA67" s="40" t="s">
        <v>198</v>
      </c>
      <c r="BB67" s="44">
        <f>SUM(BB20:BB61)</f>
        <v>0</v>
      </c>
      <c r="BG67" s="40" t="s">
        <v>199</v>
      </c>
      <c r="BH67" s="44">
        <f>SUM(BH10:BH53)</f>
        <v>0</v>
      </c>
    </row>
    <row r="68" spans="1:61" ht="21" hidden="1" customHeight="1" thickTop="1" x14ac:dyDescent="0.2">
      <c r="I68" s="187"/>
      <c r="J68" s="181"/>
      <c r="M68" s="3"/>
      <c r="N68" s="3"/>
      <c r="O68" s="3"/>
      <c r="P68" s="3"/>
      <c r="Q68" s="3"/>
      <c r="R68" s="3"/>
      <c r="S68" s="3"/>
      <c r="U68" s="15"/>
      <c r="V68" s="1"/>
      <c r="W68" s="1"/>
      <c r="AE68" s="2"/>
      <c r="AF68" s="3"/>
      <c r="AG68" s="3"/>
    </row>
    <row r="69" spans="1:61" ht="13.2" hidden="1" customHeight="1" thickBot="1" x14ac:dyDescent="0.25">
      <c r="J69" s="181"/>
      <c r="M69" s="3"/>
      <c r="N69" s="3"/>
      <c r="O69" s="3"/>
      <c r="P69" s="3"/>
      <c r="Q69" s="3"/>
      <c r="R69" s="3"/>
      <c r="S69" s="3"/>
      <c r="U69" s="15"/>
      <c r="V69" s="1"/>
      <c r="W69" s="1"/>
      <c r="AE69" s="2"/>
      <c r="AF69" s="3"/>
      <c r="AG69" s="3"/>
    </row>
    <row r="70" spans="1:61" ht="12.6" hidden="1" customHeight="1" thickBot="1" x14ac:dyDescent="0.25">
      <c r="J70" s="181"/>
      <c r="K70" s="3"/>
      <c r="M70" s="3"/>
      <c r="N70" s="3"/>
      <c r="P70" s="3"/>
      <c r="Q70" s="3"/>
      <c r="R70" s="3"/>
      <c r="S70" s="3"/>
      <c r="U70" s="15"/>
      <c r="V70" s="1"/>
      <c r="W70" s="1"/>
      <c r="AE70" s="2"/>
      <c r="AF70" s="3"/>
      <c r="AG70" s="3"/>
      <c r="AU70" s="1" t="s">
        <v>200</v>
      </c>
      <c r="AW70" s="47" t="str">
        <f>IF(COUNTIF(AW20:AW53,"●"),"●","")</f>
        <v/>
      </c>
      <c r="BC70" s="47" t="str">
        <f>IF(COUNTIF(BC20:BC61,"●"),"●","")</f>
        <v/>
      </c>
      <c r="BF70" s="1"/>
      <c r="BI70" s="47" t="str">
        <f>IF(COUNTIF(BI10:BI53,"●"),"●","")</f>
        <v/>
      </c>
    </row>
    <row r="71" spans="1:61" ht="18" hidden="1" customHeight="1" x14ac:dyDescent="0.2">
      <c r="B71" s="3"/>
      <c r="C71" s="3"/>
      <c r="D71" s="3"/>
      <c r="E71" s="3"/>
      <c r="F71" s="3"/>
      <c r="G71" s="3"/>
      <c r="H71" s="3"/>
      <c r="I71" s="180">
        <f>SUM(I20:I53)</f>
        <v>0</v>
      </c>
      <c r="J71" s="181"/>
      <c r="K71" s="3"/>
      <c r="M71" s="3"/>
      <c r="N71" s="3"/>
      <c r="P71" s="3"/>
      <c r="Q71" s="3"/>
      <c r="R71" s="3"/>
      <c r="S71" s="3"/>
      <c r="T71" s="180">
        <f>SUM(T20:T49)</f>
        <v>0</v>
      </c>
      <c r="U71" s="15"/>
      <c r="V71" s="1"/>
      <c r="W71" s="1"/>
      <c r="AE71" s="180">
        <f>SUM(AE10:AE48)</f>
        <v>0</v>
      </c>
      <c r="AF71" s="3"/>
      <c r="AG71" s="3"/>
      <c r="AZ71" s="1"/>
    </row>
    <row r="72" spans="1:61" ht="12.75" hidden="1" customHeight="1" x14ac:dyDescent="0.2">
      <c r="B72" s="3"/>
      <c r="C72" s="3"/>
      <c r="D72" s="3"/>
      <c r="E72" s="3"/>
      <c r="F72" s="3"/>
      <c r="G72" s="3"/>
      <c r="H72" s="3"/>
      <c r="I72" s="3"/>
      <c r="K72" s="3"/>
      <c r="L72" s="3"/>
      <c r="M72" s="3"/>
      <c r="N72" s="3"/>
      <c r="O72" s="3"/>
      <c r="P72" s="3"/>
      <c r="Q72" s="3"/>
      <c r="R72" s="3"/>
      <c r="S72" s="3"/>
      <c r="U72" s="15"/>
      <c r="V72" s="1"/>
      <c r="W72" s="1"/>
      <c r="AF72" s="3"/>
      <c r="AG72" s="3"/>
      <c r="AZ72" s="1"/>
    </row>
    <row r="73" spans="1:61" ht="12.75" hidden="1" customHeight="1" x14ac:dyDescent="0.2">
      <c r="B73" s="3"/>
      <c r="C73" s="3"/>
      <c r="D73" s="3"/>
      <c r="E73" s="3"/>
      <c r="F73" s="3"/>
      <c r="G73" s="3"/>
      <c r="H73" s="39"/>
      <c r="I73" s="39"/>
      <c r="K73" s="3"/>
      <c r="L73" s="3"/>
      <c r="M73" s="3"/>
      <c r="N73" s="3"/>
      <c r="O73" s="3"/>
      <c r="P73" s="3"/>
      <c r="Q73" s="3"/>
      <c r="R73" s="3"/>
      <c r="S73" s="3"/>
      <c r="T73" s="3"/>
      <c r="U73" s="15"/>
      <c r="AG73" s="3"/>
    </row>
    <row r="74" spans="1:61" ht="12.75" hidden="1" customHeight="1" x14ac:dyDescent="0.2">
      <c r="B74" s="3"/>
      <c r="C74" s="3"/>
      <c r="D74" s="3"/>
      <c r="E74" s="3"/>
      <c r="F74" s="3"/>
      <c r="G74" s="3"/>
      <c r="H74" s="39"/>
      <c r="I74" s="39"/>
      <c r="J74" s="182"/>
      <c r="K74" s="3"/>
      <c r="L74" s="3"/>
      <c r="M74" s="3"/>
      <c r="N74" s="3"/>
      <c r="O74" s="3"/>
      <c r="P74" s="3"/>
      <c r="Q74" s="3"/>
      <c r="R74" s="3"/>
      <c r="S74" s="3"/>
      <c r="T74" s="3"/>
      <c r="U74" s="15"/>
      <c r="AG74" s="3"/>
    </row>
    <row r="75" spans="1:61" ht="14.25" hidden="1" customHeight="1" x14ac:dyDescent="0.2">
      <c r="B75" s="3"/>
      <c r="C75" s="3"/>
      <c r="D75" s="3"/>
      <c r="E75" s="3"/>
      <c r="F75" s="3"/>
      <c r="G75" s="3"/>
      <c r="H75" s="39"/>
      <c r="I75" s="39"/>
      <c r="J75" s="182"/>
      <c r="K75" s="3"/>
      <c r="L75" s="3"/>
      <c r="M75" s="3"/>
      <c r="N75" s="3"/>
      <c r="O75" s="3"/>
      <c r="P75" s="3"/>
      <c r="Q75" s="3"/>
      <c r="R75" s="3"/>
      <c r="S75" s="3"/>
      <c r="T75" s="3"/>
      <c r="U75" s="15"/>
      <c r="AE75" s="3"/>
      <c r="AG75" s="3"/>
      <c r="AW75" s="1"/>
      <c r="BC75" s="1"/>
      <c r="BF75" s="1"/>
      <c r="BI75" s="1"/>
    </row>
    <row r="76" spans="1:61" ht="15" hidden="1" customHeight="1" x14ac:dyDescent="0.2">
      <c r="B76" s="3"/>
      <c r="C76" s="3"/>
      <c r="D76" s="3"/>
      <c r="E76" s="3"/>
      <c r="F76" s="3"/>
      <c r="G76" s="3"/>
      <c r="H76" s="39"/>
      <c r="I76" s="39"/>
      <c r="K76" s="3"/>
      <c r="L76" s="3"/>
      <c r="R76" s="3"/>
      <c r="S76" s="3"/>
      <c r="T76" s="3"/>
      <c r="U76" s="15"/>
      <c r="AE76" s="3"/>
      <c r="AG76" s="3"/>
      <c r="AW76" s="1"/>
      <c r="AZ76" s="1"/>
      <c r="BC76" s="1"/>
      <c r="BF76" s="1"/>
      <c r="BI76" s="1"/>
    </row>
    <row r="77" spans="1:61" ht="21.75" hidden="1" customHeight="1" x14ac:dyDescent="0.2">
      <c r="B77" s="3"/>
      <c r="C77" s="3"/>
      <c r="D77" s="3"/>
      <c r="E77" s="3"/>
      <c r="F77" s="3"/>
      <c r="G77" s="3"/>
      <c r="I77" s="39"/>
      <c r="K77" s="3"/>
      <c r="L77" s="3"/>
      <c r="R77" s="3"/>
      <c r="S77" s="3"/>
      <c r="T77" s="3"/>
      <c r="U77" s="15"/>
      <c r="AE77" s="3"/>
      <c r="AG77" s="3"/>
      <c r="AW77" s="1"/>
      <c r="AZ77" s="1"/>
      <c r="BC77" s="1"/>
      <c r="BF77" s="1"/>
      <c r="BI77" s="1"/>
    </row>
    <row r="78" spans="1:61" ht="21.75" hidden="1" customHeight="1" x14ac:dyDescent="0.2">
      <c r="G78" s="3"/>
      <c r="I78" s="39"/>
      <c r="K78" s="3"/>
      <c r="L78" s="3"/>
      <c r="R78" s="3"/>
      <c r="S78" s="3"/>
      <c r="T78" s="3"/>
      <c r="U78" s="15"/>
      <c r="X78" s="3"/>
      <c r="Y78" s="3"/>
      <c r="Z78" s="3"/>
      <c r="AB78" s="3"/>
      <c r="AC78" s="3"/>
      <c r="AD78" s="3"/>
      <c r="AE78" s="3"/>
      <c r="AF78" s="3"/>
      <c r="AG78" s="3"/>
      <c r="AZ78" s="1"/>
    </row>
    <row r="79" spans="1:61" ht="21.75" hidden="1" customHeight="1" thickBot="1" x14ac:dyDescent="0.25">
      <c r="G79" s="3"/>
      <c r="H79" s="39"/>
      <c r="I79" s="39"/>
      <c r="K79" s="3"/>
      <c r="L79" s="3"/>
      <c r="T79" s="3"/>
      <c r="U79" s="15"/>
      <c r="X79" s="3"/>
      <c r="Y79" s="3"/>
      <c r="Z79" s="3"/>
      <c r="AA79" s="22"/>
      <c r="AB79" s="3"/>
      <c r="AC79" s="3"/>
      <c r="AD79" s="3"/>
      <c r="AE79" s="3"/>
      <c r="AF79" s="3"/>
      <c r="AG79" s="3"/>
    </row>
    <row r="80" spans="1:61" ht="21.75" hidden="1" customHeight="1" thickTop="1" thickBot="1" x14ac:dyDescent="0.25">
      <c r="A80" s="25"/>
      <c r="G80" s="3"/>
      <c r="H80" s="39"/>
      <c r="I80" s="39"/>
      <c r="K80" s="3"/>
      <c r="L80" s="3"/>
      <c r="T80" s="3"/>
      <c r="U80" s="15"/>
      <c r="V80" s="15"/>
      <c r="W80" s="15"/>
      <c r="X80" s="3"/>
      <c r="Y80" s="3"/>
      <c r="Z80" s="3"/>
      <c r="AA80" s="3"/>
      <c r="AB80" s="3"/>
      <c r="AC80" s="3"/>
      <c r="AD80" s="3"/>
      <c r="AF80" s="3"/>
      <c r="AG80" s="3"/>
      <c r="AR80" s="1" t="s">
        <v>201</v>
      </c>
      <c r="AS80" s="45">
        <f>AV67+BB67+BH67</f>
        <v>0</v>
      </c>
    </row>
    <row r="81" spans="1:64" ht="21.75" hidden="1" customHeight="1" thickBot="1" x14ac:dyDescent="0.25">
      <c r="A81" s="25"/>
      <c r="L81" s="3"/>
      <c r="T81" s="3"/>
      <c r="V81" s="15"/>
      <c r="W81" s="15"/>
      <c r="X81" s="3"/>
      <c r="Y81" s="3"/>
      <c r="Z81" s="3"/>
      <c r="AA81" s="3"/>
      <c r="AB81" s="3"/>
      <c r="AC81" s="3"/>
      <c r="AD81" s="3"/>
      <c r="AF81" s="3"/>
      <c r="AG81" s="3"/>
      <c r="AR81" s="1" t="s">
        <v>202</v>
      </c>
      <c r="AS81" s="46" t="str">
        <f>IF(COUNTIF(AW70:BI70,"●"),"●","")</f>
        <v/>
      </c>
    </row>
    <row r="82" spans="1:64" ht="21.75" hidden="1" customHeight="1" x14ac:dyDescent="0.2">
      <c r="A82" s="25"/>
      <c r="T82" s="3"/>
      <c r="V82" s="15"/>
      <c r="W82" s="15"/>
      <c r="X82" s="3"/>
      <c r="Y82" s="3"/>
      <c r="Z82" s="3"/>
      <c r="AA82" s="3"/>
      <c r="AB82" s="3"/>
      <c r="AC82" s="3"/>
      <c r="AD82" s="3"/>
      <c r="AF82" s="3"/>
      <c r="AG82" s="3"/>
    </row>
    <row r="83" spans="1:64" ht="21.75" hidden="1" customHeight="1" x14ac:dyDescent="0.2">
      <c r="A83" s="25"/>
      <c r="T83" s="3"/>
      <c r="V83" s="15"/>
      <c r="W83" s="15"/>
      <c r="X83" s="3"/>
      <c r="Y83" s="3"/>
      <c r="Z83" s="3"/>
      <c r="AA83" s="3"/>
      <c r="AB83" s="3"/>
      <c r="AD83" s="3"/>
      <c r="AF83" s="3"/>
      <c r="AG83" s="3"/>
      <c r="AR83" s="1">
        <v>0</v>
      </c>
      <c r="AS83" s="1" t="str">
        <f>IF(COUNTIF(AS80,"0"),"-","")</f>
        <v>-</v>
      </c>
    </row>
    <row r="84" spans="1:64" s="25" customFormat="1" ht="21.75" hidden="1" customHeight="1" x14ac:dyDescent="0.2">
      <c r="B84" s="1"/>
      <c r="C84" s="1"/>
      <c r="D84" s="1"/>
      <c r="E84" s="1"/>
      <c r="F84" s="1"/>
      <c r="G84" s="1"/>
      <c r="H84" s="1"/>
      <c r="I84" s="1"/>
      <c r="J84" s="43"/>
      <c r="K84" s="1"/>
      <c r="L84" s="1"/>
      <c r="M84" s="1"/>
      <c r="N84" s="1"/>
      <c r="O84" s="1"/>
      <c r="P84" s="1"/>
      <c r="Q84" s="1"/>
      <c r="R84" s="1"/>
      <c r="S84" s="1"/>
      <c r="T84" s="1"/>
      <c r="U84" s="13"/>
      <c r="V84" s="15"/>
      <c r="W84" s="15"/>
      <c r="X84" s="3"/>
      <c r="Y84" s="3"/>
      <c r="Z84" s="3"/>
      <c r="AA84" s="3"/>
      <c r="AB84" s="3"/>
      <c r="AC84" s="1"/>
      <c r="AD84" s="3"/>
      <c r="AE84" s="1"/>
      <c r="AF84" s="3"/>
      <c r="AG84" s="3"/>
      <c r="AH84" s="1"/>
      <c r="AI84" s="1"/>
      <c r="AJ84" s="1"/>
      <c r="AK84" s="1"/>
      <c r="AL84" s="1"/>
      <c r="AM84" s="1"/>
      <c r="AN84" s="1"/>
      <c r="AO84" s="1"/>
      <c r="AP84" s="1"/>
      <c r="AQ84" s="1"/>
      <c r="AR84" s="1" t="s">
        <v>203</v>
      </c>
      <c r="AS84" s="1" t="str">
        <f>IF(AND(AS80&gt;0,AS80&lt;=20),"ﾈｺ","")</f>
        <v/>
      </c>
      <c r="AU84" s="1"/>
      <c r="AV84" s="1"/>
      <c r="AW84" s="26"/>
      <c r="AX84" s="1"/>
      <c r="AY84" s="1"/>
      <c r="BA84" s="1"/>
      <c r="BB84" s="1"/>
      <c r="BC84" s="26"/>
      <c r="BD84" s="1"/>
      <c r="BE84" s="1"/>
      <c r="BG84" s="1"/>
      <c r="BH84" s="1"/>
      <c r="BI84" s="26"/>
      <c r="BJ84" s="1"/>
      <c r="BK84" s="1"/>
      <c r="BL84" s="1"/>
    </row>
    <row r="85" spans="1:64" s="25" customFormat="1" ht="21.75" hidden="1" customHeight="1" x14ac:dyDescent="0.2">
      <c r="B85" s="1"/>
      <c r="C85" s="1"/>
      <c r="D85" s="1"/>
      <c r="E85" s="1"/>
      <c r="F85" s="1"/>
      <c r="G85" s="1"/>
      <c r="H85" s="1"/>
      <c r="I85" s="1"/>
      <c r="J85" s="43"/>
      <c r="K85" s="1"/>
      <c r="L85" s="1"/>
      <c r="M85" s="1"/>
      <c r="N85" s="1"/>
      <c r="O85" s="1"/>
      <c r="P85" s="1"/>
      <c r="Q85" s="1"/>
      <c r="R85" s="1"/>
      <c r="S85" s="1"/>
      <c r="T85" s="1"/>
      <c r="U85" s="13"/>
      <c r="V85" s="15"/>
      <c r="W85" s="15"/>
      <c r="X85" s="1"/>
      <c r="Y85" s="1"/>
      <c r="Z85" s="1"/>
      <c r="AA85" s="3"/>
      <c r="AB85" s="3"/>
      <c r="AC85" s="1"/>
      <c r="AD85" s="3"/>
      <c r="AE85" s="3"/>
      <c r="AF85" s="3"/>
      <c r="AG85" s="3"/>
      <c r="AH85" s="1"/>
      <c r="AI85" s="1"/>
      <c r="AJ85" s="1"/>
      <c r="AK85" s="1"/>
      <c r="AL85" s="1"/>
      <c r="AM85" s="1"/>
      <c r="AN85" s="1"/>
      <c r="AO85" s="1"/>
      <c r="AP85" s="1"/>
      <c r="AQ85" s="1"/>
      <c r="AR85" s="1" t="s">
        <v>165</v>
      </c>
      <c r="AS85" s="1" t="str">
        <f>IF(AND(AS80&gt;20,AS80&lt;=50,AS81=""),"コ","")</f>
        <v/>
      </c>
      <c r="AU85" s="1"/>
      <c r="AV85" s="1"/>
      <c r="AW85" s="26"/>
      <c r="AX85" s="1"/>
      <c r="AY85" s="1"/>
      <c r="BA85" s="1"/>
      <c r="BB85" s="1"/>
      <c r="BC85" s="26"/>
      <c r="BD85" s="1"/>
      <c r="BE85" s="1"/>
      <c r="BG85" s="1"/>
      <c r="BH85" s="1"/>
      <c r="BI85" s="26"/>
      <c r="BJ85" s="1"/>
      <c r="BK85" s="1"/>
      <c r="BL85" s="1"/>
    </row>
    <row r="86" spans="1:64" s="25" customFormat="1" ht="21.75" hidden="1" customHeight="1" thickBot="1" x14ac:dyDescent="0.25">
      <c r="B86" s="1"/>
      <c r="C86" s="1"/>
      <c r="D86" s="1"/>
      <c r="E86" s="1"/>
      <c r="F86" s="1"/>
      <c r="G86" s="1"/>
      <c r="H86" s="1"/>
      <c r="I86" s="1"/>
      <c r="J86" s="43"/>
      <c r="K86" s="1"/>
      <c r="L86" s="1"/>
      <c r="M86" s="1"/>
      <c r="N86" s="1"/>
      <c r="O86" s="1"/>
      <c r="P86" s="1"/>
      <c r="Q86" s="1"/>
      <c r="R86" s="1"/>
      <c r="S86" s="1"/>
      <c r="T86" s="1"/>
      <c r="U86" s="13"/>
      <c r="V86" s="15"/>
      <c r="W86" s="15"/>
      <c r="X86" s="1"/>
      <c r="Y86" s="1"/>
      <c r="Z86" s="1"/>
      <c r="AA86" s="1"/>
      <c r="AB86" s="1"/>
      <c r="AC86" s="1"/>
      <c r="AD86" s="3"/>
      <c r="AE86" s="3"/>
      <c r="AF86" s="3"/>
      <c r="AG86" s="3"/>
      <c r="AH86" s="1"/>
      <c r="AI86" s="1"/>
      <c r="AJ86" s="1"/>
      <c r="AK86" s="1"/>
      <c r="AL86" s="1"/>
      <c r="AM86" s="1"/>
      <c r="AN86" s="1"/>
      <c r="AO86" s="1"/>
      <c r="AP86" s="1"/>
      <c r="AQ86" s="1"/>
      <c r="AR86" s="1" t="s">
        <v>204</v>
      </c>
      <c r="AS86" s="1" t="str">
        <f>IF(AND(AS83="",AS84="",AS85=""),"宅","")</f>
        <v/>
      </c>
      <c r="AU86" s="1"/>
      <c r="AV86" s="1"/>
      <c r="AW86" s="26"/>
      <c r="AX86" s="1"/>
      <c r="AY86" s="1"/>
      <c r="BA86" s="1"/>
      <c r="BB86" s="1"/>
      <c r="BC86" s="26"/>
      <c r="BD86" s="1"/>
      <c r="BE86" s="1"/>
      <c r="BG86" s="1"/>
      <c r="BH86" s="1"/>
      <c r="BI86" s="26"/>
      <c r="BJ86" s="1"/>
      <c r="BK86" s="1"/>
      <c r="BL86" s="1"/>
    </row>
    <row r="87" spans="1:64" s="25" customFormat="1" ht="21.75" hidden="1" customHeight="1" thickBot="1" x14ac:dyDescent="0.25">
      <c r="B87" s="1"/>
      <c r="C87" s="1"/>
      <c r="D87" s="1"/>
      <c r="E87" s="1"/>
      <c r="F87" s="1"/>
      <c r="G87" s="1"/>
      <c r="H87" s="1"/>
      <c r="I87" s="1"/>
      <c r="J87" s="43"/>
      <c r="K87" s="1"/>
      <c r="L87" s="1"/>
      <c r="M87" s="1"/>
      <c r="N87" s="1"/>
      <c r="O87" s="1"/>
      <c r="P87" s="1"/>
      <c r="Q87" s="1"/>
      <c r="R87" s="1"/>
      <c r="S87" s="1"/>
      <c r="T87" s="1"/>
      <c r="U87" s="13"/>
      <c r="V87" s="15"/>
      <c r="W87" s="15"/>
      <c r="X87" s="1"/>
      <c r="Y87" s="1"/>
      <c r="Z87" s="1"/>
      <c r="AA87" s="1"/>
      <c r="AB87" s="1"/>
      <c r="AC87" s="1"/>
      <c r="AD87" s="3"/>
      <c r="AE87" s="3"/>
      <c r="AF87" s="3"/>
      <c r="AG87" s="3"/>
      <c r="AH87" s="1"/>
      <c r="AI87" s="1"/>
      <c r="AJ87" s="1"/>
      <c r="AK87" s="1"/>
      <c r="AL87" s="1"/>
      <c r="AM87" s="1"/>
      <c r="AN87" s="1"/>
      <c r="AO87" s="1"/>
      <c r="AP87" s="1"/>
      <c r="AQ87" s="1"/>
      <c r="AR87" s="1" t="s">
        <v>205</v>
      </c>
      <c r="AS87" s="27" t="str">
        <f>AS83&amp;AS84&amp;AS85&amp;AS86</f>
        <v>-</v>
      </c>
      <c r="AU87" s="1"/>
      <c r="AV87" s="1"/>
      <c r="AW87" s="26"/>
      <c r="AX87" s="1"/>
      <c r="AY87" s="1"/>
      <c r="BA87" s="1"/>
      <c r="BB87" s="1"/>
      <c r="BC87" s="26"/>
      <c r="BD87" s="1"/>
      <c r="BE87" s="1"/>
      <c r="BG87" s="1"/>
      <c r="BH87" s="1"/>
      <c r="BI87" s="26"/>
    </row>
    <row r="88" spans="1:64" s="25" customFormat="1" ht="21.75" hidden="1" customHeight="1" x14ac:dyDescent="0.2">
      <c r="B88" s="1"/>
      <c r="C88" s="1"/>
      <c r="D88" s="1"/>
      <c r="E88" s="1"/>
      <c r="F88" s="1"/>
      <c r="G88" s="1"/>
      <c r="H88" s="1"/>
      <c r="I88" s="1"/>
      <c r="J88" s="43"/>
      <c r="K88" s="1"/>
      <c r="L88" s="1"/>
      <c r="M88" s="1"/>
      <c r="N88" s="1"/>
      <c r="O88" s="1"/>
      <c r="P88" s="1"/>
      <c r="Q88" s="1"/>
      <c r="R88" s="1"/>
      <c r="S88" s="1"/>
      <c r="T88" s="1"/>
      <c r="U88" s="13"/>
      <c r="V88" s="15"/>
      <c r="W88" s="15"/>
      <c r="X88" s="1"/>
      <c r="Y88" s="1"/>
      <c r="Z88" s="1"/>
      <c r="AA88" s="1"/>
      <c r="AB88" s="1"/>
      <c r="AC88" s="1"/>
      <c r="AD88" s="3"/>
      <c r="AE88" s="3"/>
      <c r="AF88" s="3"/>
      <c r="AG88" s="3"/>
      <c r="AH88" s="1"/>
      <c r="AI88" s="1"/>
      <c r="AJ88" s="1"/>
      <c r="AK88" s="1"/>
      <c r="AL88" s="1"/>
      <c r="AM88" s="1"/>
      <c r="AN88" s="1"/>
      <c r="AO88" s="1"/>
      <c r="AP88" s="1"/>
      <c r="AQ88" s="1"/>
      <c r="AR88" s="1"/>
      <c r="AS88" s="1"/>
      <c r="AU88" s="1"/>
      <c r="AV88" s="1"/>
      <c r="AW88" s="26"/>
      <c r="BC88" s="26"/>
      <c r="BD88" s="1"/>
      <c r="BE88" s="1"/>
      <c r="BG88" s="1"/>
      <c r="BH88" s="1"/>
      <c r="BI88" s="26"/>
    </row>
    <row r="89" spans="1:64" s="25" customFormat="1" ht="21.75" hidden="1" customHeight="1" x14ac:dyDescent="0.2">
      <c r="B89" s="1"/>
      <c r="C89" s="1"/>
      <c r="D89" s="1"/>
      <c r="E89" s="1"/>
      <c r="F89" s="1"/>
      <c r="G89" s="1"/>
      <c r="H89" s="1"/>
      <c r="I89" s="1"/>
      <c r="J89" s="43"/>
      <c r="K89" s="1"/>
      <c r="L89" s="1"/>
      <c r="M89" s="1"/>
      <c r="N89" s="1"/>
      <c r="O89" s="1"/>
      <c r="P89" s="1"/>
      <c r="Q89" s="1"/>
      <c r="R89" s="1"/>
      <c r="S89" s="1"/>
      <c r="T89" s="1"/>
      <c r="U89" s="13"/>
      <c r="V89" s="15"/>
      <c r="W89" s="15"/>
      <c r="X89" s="1"/>
      <c r="Y89" s="1"/>
      <c r="Z89" s="1"/>
      <c r="AA89" s="1"/>
      <c r="AB89" s="1"/>
      <c r="AC89" s="1"/>
      <c r="AD89" s="3"/>
      <c r="AE89" s="3"/>
      <c r="AF89" s="3"/>
      <c r="AG89" s="3"/>
      <c r="AH89" s="1"/>
      <c r="AI89" s="1"/>
      <c r="AJ89" s="1"/>
      <c r="AK89" s="1"/>
      <c r="AL89" s="1"/>
      <c r="AM89" s="1"/>
      <c r="AN89" s="1"/>
      <c r="AO89" s="1"/>
      <c r="AP89" s="1"/>
      <c r="AQ89" s="1"/>
      <c r="AR89" s="1"/>
      <c r="AS89" s="1"/>
      <c r="AU89" s="1"/>
      <c r="AV89" s="1"/>
      <c r="AW89" s="26"/>
      <c r="BC89" s="26"/>
      <c r="BD89" s="1"/>
      <c r="BE89" s="1"/>
      <c r="BG89" s="1"/>
      <c r="BH89" s="1"/>
      <c r="BI89" s="26"/>
    </row>
    <row r="90" spans="1:64" s="25" customFormat="1" ht="21.75" hidden="1" customHeight="1" x14ac:dyDescent="0.2">
      <c r="B90" s="1"/>
      <c r="C90" s="1"/>
      <c r="D90" s="1"/>
      <c r="E90" s="1"/>
      <c r="F90" s="1"/>
      <c r="G90" s="1"/>
      <c r="H90" s="1"/>
      <c r="I90" s="1"/>
      <c r="J90" s="43"/>
      <c r="K90" s="1"/>
      <c r="L90" s="1"/>
      <c r="M90" s="1"/>
      <c r="N90" s="1"/>
      <c r="O90" s="1"/>
      <c r="P90" s="1"/>
      <c r="Q90" s="1"/>
      <c r="R90" s="1"/>
      <c r="S90" s="1"/>
      <c r="T90" s="1"/>
      <c r="U90" s="13"/>
      <c r="V90" s="15"/>
      <c r="W90" s="15"/>
      <c r="X90" s="1"/>
      <c r="Y90" s="1"/>
      <c r="Z90" s="1"/>
      <c r="AA90" s="1"/>
      <c r="AB90" s="1"/>
      <c r="AC90" s="1"/>
      <c r="AD90" s="1"/>
      <c r="AE90" s="3"/>
      <c r="AF90" s="3"/>
      <c r="AG90" s="3"/>
      <c r="AH90" s="1"/>
      <c r="AI90" s="1"/>
      <c r="AJ90" s="1"/>
      <c r="AK90" s="1"/>
      <c r="AL90" s="1"/>
      <c r="AM90" s="1"/>
      <c r="AN90" s="1"/>
      <c r="AO90" s="1"/>
      <c r="AP90" s="1"/>
      <c r="AQ90" s="1"/>
      <c r="AR90" s="1"/>
      <c r="AS90" s="1"/>
      <c r="AU90" s="1"/>
      <c r="AV90" s="1"/>
      <c r="AW90" s="26"/>
      <c r="AX90" s="1"/>
      <c r="AY90" s="1"/>
      <c r="BA90" s="1"/>
      <c r="BB90" s="1"/>
      <c r="BC90" s="26"/>
      <c r="BD90" s="1"/>
      <c r="BE90" s="1"/>
      <c r="BG90" s="1"/>
      <c r="BH90" s="1"/>
      <c r="BI90" s="26"/>
    </row>
    <row r="91" spans="1:64" s="25" customFormat="1" ht="21.75" hidden="1" customHeight="1" x14ac:dyDescent="0.2">
      <c r="B91" s="1"/>
      <c r="C91" s="1"/>
      <c r="D91" s="1"/>
      <c r="E91" s="1"/>
      <c r="F91" s="1"/>
      <c r="G91" s="1"/>
      <c r="H91" s="1"/>
      <c r="I91" s="1"/>
      <c r="J91" s="43"/>
      <c r="K91" s="1"/>
      <c r="L91" s="1"/>
      <c r="M91" s="1"/>
      <c r="N91" s="1"/>
      <c r="O91" s="1"/>
      <c r="P91" s="1"/>
      <c r="Q91" s="1"/>
      <c r="R91" s="1"/>
      <c r="S91" s="1"/>
      <c r="T91" s="1"/>
      <c r="U91" s="13"/>
      <c r="V91" s="15"/>
      <c r="W91" s="15"/>
      <c r="X91" s="1"/>
      <c r="Y91" s="1"/>
      <c r="Z91" s="1"/>
      <c r="AA91" s="1"/>
      <c r="AB91" s="1"/>
      <c r="AC91" s="1"/>
      <c r="AD91" s="1"/>
      <c r="AE91" s="3"/>
      <c r="AF91" s="3"/>
      <c r="AG91" s="3"/>
      <c r="AH91" s="1"/>
      <c r="AI91" s="1"/>
      <c r="AJ91" s="1"/>
      <c r="AK91" s="1"/>
      <c r="AL91" s="1"/>
      <c r="AM91" s="1"/>
      <c r="AN91" s="1"/>
      <c r="AO91" s="1"/>
      <c r="AP91" s="1"/>
      <c r="AQ91" s="1"/>
      <c r="AU91" s="1"/>
      <c r="AV91" s="1"/>
      <c r="AW91" s="26"/>
      <c r="AX91" s="1"/>
      <c r="AY91" s="1"/>
      <c r="BA91" s="1"/>
      <c r="BB91" s="1"/>
      <c r="BC91" s="26"/>
      <c r="BD91" s="1"/>
      <c r="BE91" s="1"/>
      <c r="BG91" s="1"/>
      <c r="BH91" s="1"/>
      <c r="BI91" s="26"/>
    </row>
    <row r="92" spans="1:64" s="25" customFormat="1" ht="21.75" hidden="1" customHeight="1" x14ac:dyDescent="0.2">
      <c r="B92" s="1"/>
      <c r="C92" s="1"/>
      <c r="D92" s="1"/>
      <c r="E92" s="1"/>
      <c r="F92" s="1"/>
      <c r="G92" s="1"/>
      <c r="H92" s="1"/>
      <c r="I92" s="1"/>
      <c r="J92" s="43"/>
      <c r="K92" s="1"/>
      <c r="L92" s="1"/>
      <c r="M92" s="1"/>
      <c r="N92" s="1"/>
      <c r="O92" s="1"/>
      <c r="P92" s="1"/>
      <c r="Q92" s="1"/>
      <c r="R92" s="1"/>
      <c r="S92" s="1"/>
      <c r="T92" s="1"/>
      <c r="U92" s="13"/>
      <c r="V92" s="15"/>
      <c r="W92" s="15"/>
      <c r="X92" s="1"/>
      <c r="Y92" s="1"/>
      <c r="Z92" s="1"/>
      <c r="AA92" s="1"/>
      <c r="AB92" s="1"/>
      <c r="AC92" s="1"/>
      <c r="AD92" s="1"/>
      <c r="AE92" s="3"/>
      <c r="AF92" s="3"/>
      <c r="AG92" s="3"/>
      <c r="AH92" s="1"/>
      <c r="AI92" s="1"/>
      <c r="AJ92" s="1"/>
      <c r="AK92" s="1"/>
      <c r="AL92" s="1"/>
      <c r="AM92" s="1"/>
      <c r="AN92" s="1"/>
      <c r="AO92" s="1"/>
      <c r="AP92" s="1"/>
      <c r="AQ92" s="1"/>
      <c r="AR92" s="1"/>
      <c r="AS92" s="1"/>
      <c r="AU92" s="1"/>
      <c r="AV92" s="1"/>
      <c r="AW92" s="26"/>
      <c r="BC92" s="26"/>
      <c r="BD92" s="1"/>
      <c r="BE92" s="1"/>
      <c r="BG92" s="1"/>
      <c r="BH92" s="1"/>
      <c r="BI92" s="26"/>
    </row>
    <row r="93" spans="1:64" s="25" customFormat="1" ht="21.75" hidden="1" customHeight="1" x14ac:dyDescent="0.2">
      <c r="B93" s="1"/>
      <c r="C93" s="1"/>
      <c r="D93" s="1"/>
      <c r="E93" s="1"/>
      <c r="F93" s="1"/>
      <c r="G93" s="1"/>
      <c r="H93" s="1"/>
      <c r="I93" s="1"/>
      <c r="J93" s="43"/>
      <c r="K93" s="1"/>
      <c r="L93" s="1"/>
      <c r="M93" s="1"/>
      <c r="N93" s="1"/>
      <c r="O93" s="1"/>
      <c r="P93" s="1"/>
      <c r="Q93" s="1"/>
      <c r="R93" s="1"/>
      <c r="S93" s="1"/>
      <c r="T93" s="1"/>
      <c r="U93" s="13"/>
      <c r="V93" s="13"/>
      <c r="W93" s="13"/>
      <c r="X93" s="1"/>
      <c r="Y93" s="1"/>
      <c r="Z93" s="1"/>
      <c r="AA93" s="1"/>
      <c r="AB93" s="1"/>
      <c r="AC93" s="1"/>
      <c r="AD93" s="1"/>
      <c r="AE93" s="3"/>
      <c r="AF93" s="3"/>
      <c r="AG93" s="3"/>
      <c r="AH93" s="1"/>
      <c r="AI93" s="1"/>
      <c r="AJ93" s="1"/>
      <c r="AK93" s="1"/>
      <c r="AL93" s="1"/>
      <c r="AM93" s="1"/>
      <c r="AN93" s="1"/>
      <c r="AO93" s="1"/>
      <c r="AP93" s="1"/>
      <c r="AQ93" s="1"/>
      <c r="AU93" s="1"/>
      <c r="AV93" s="1"/>
      <c r="AW93" s="26"/>
      <c r="BC93" s="26"/>
      <c r="BD93" s="1"/>
      <c r="BE93" s="1"/>
      <c r="BG93" s="1"/>
      <c r="BH93" s="1"/>
      <c r="BI93" s="26"/>
    </row>
    <row r="94" spans="1:64" s="25" customFormat="1" ht="21.75" hidden="1" customHeight="1" x14ac:dyDescent="0.2">
      <c r="B94" s="1"/>
      <c r="C94" s="1"/>
      <c r="D94" s="1"/>
      <c r="E94" s="1"/>
      <c r="F94" s="1"/>
      <c r="G94" s="1"/>
      <c r="H94" s="1"/>
      <c r="I94" s="1"/>
      <c r="J94" s="43"/>
      <c r="K94" s="1"/>
      <c r="L94" s="1"/>
      <c r="M94" s="1"/>
      <c r="N94" s="1"/>
      <c r="O94" s="1"/>
      <c r="P94" s="1"/>
      <c r="Q94" s="1"/>
      <c r="R94" s="1"/>
      <c r="S94" s="1"/>
      <c r="T94" s="1"/>
      <c r="U94" s="13"/>
      <c r="V94" s="13"/>
      <c r="W94" s="13"/>
      <c r="X94" s="1"/>
      <c r="Y94" s="1"/>
      <c r="Z94" s="1"/>
      <c r="AA94" s="1"/>
      <c r="AB94" s="1"/>
      <c r="AC94" s="1"/>
      <c r="AD94" s="1"/>
      <c r="AE94" s="3"/>
      <c r="AF94" s="3"/>
      <c r="AG94" s="3"/>
      <c r="AH94" s="1"/>
      <c r="AI94" s="1"/>
      <c r="AJ94" s="1"/>
      <c r="AK94" s="1"/>
      <c r="AL94" s="1"/>
      <c r="AM94" s="1"/>
      <c r="AN94" s="1"/>
      <c r="AO94" s="1"/>
      <c r="AP94" s="1"/>
      <c r="AQ94" s="1"/>
      <c r="AR94" s="1"/>
      <c r="AS94" s="1"/>
      <c r="AU94" s="1"/>
      <c r="AV94" s="1"/>
      <c r="AW94" s="26"/>
      <c r="BC94" s="26"/>
      <c r="BD94" s="1"/>
      <c r="BE94" s="1"/>
      <c r="BG94" s="1"/>
      <c r="BH94" s="1"/>
      <c r="BI94" s="26"/>
    </row>
    <row r="95" spans="1:64" s="25" customFormat="1" ht="21.75" hidden="1" customHeight="1" x14ac:dyDescent="0.2">
      <c r="B95" s="1"/>
      <c r="C95" s="1"/>
      <c r="D95" s="1"/>
      <c r="E95" s="1"/>
      <c r="F95" s="1"/>
      <c r="G95" s="1"/>
      <c r="H95" s="1"/>
      <c r="I95" s="1"/>
      <c r="J95" s="43"/>
      <c r="K95" s="1"/>
      <c r="L95" s="1"/>
      <c r="M95" s="1"/>
      <c r="N95" s="1"/>
      <c r="O95" s="1"/>
      <c r="P95" s="1"/>
      <c r="Q95" s="1"/>
      <c r="R95" s="1"/>
      <c r="S95" s="1"/>
      <c r="T95" s="1"/>
      <c r="U95" s="13"/>
      <c r="V95" s="13"/>
      <c r="W95" s="13"/>
      <c r="X95" s="1"/>
      <c r="Y95" s="1"/>
      <c r="Z95" s="1"/>
      <c r="AA95" s="1"/>
      <c r="AB95" s="1"/>
      <c r="AC95" s="1"/>
      <c r="AD95" s="1"/>
      <c r="AE95" s="3"/>
      <c r="AF95" s="3"/>
      <c r="AG95" s="3"/>
      <c r="AH95" s="1"/>
      <c r="AI95" s="1"/>
      <c r="AJ95" s="1"/>
      <c r="AK95" s="1"/>
      <c r="AL95" s="1"/>
      <c r="AM95" s="1"/>
      <c r="AN95" s="1"/>
      <c r="AO95" s="1"/>
      <c r="AP95" s="1"/>
      <c r="AQ95" s="1"/>
      <c r="AR95" s="1"/>
      <c r="AS95" s="1"/>
      <c r="AU95" s="1"/>
      <c r="AV95" s="1"/>
      <c r="AW95" s="26"/>
      <c r="BC95" s="110"/>
      <c r="BD95" s="1"/>
      <c r="BE95" s="1"/>
      <c r="BG95" s="1"/>
      <c r="BH95" s="1"/>
      <c r="BI95" s="26"/>
    </row>
    <row r="96" spans="1:64" s="25" customFormat="1" ht="21.75" hidden="1" customHeight="1" x14ac:dyDescent="0.2">
      <c r="A96" s="1"/>
      <c r="B96" s="1"/>
      <c r="C96" s="1"/>
      <c r="D96" s="1"/>
      <c r="E96" s="1"/>
      <c r="F96" s="1"/>
      <c r="G96" s="1"/>
      <c r="H96" s="1"/>
      <c r="I96" s="1"/>
      <c r="J96" s="43"/>
      <c r="K96" s="1"/>
      <c r="L96" s="1"/>
      <c r="M96" s="1"/>
      <c r="N96" s="1"/>
      <c r="O96" s="1"/>
      <c r="P96" s="1"/>
      <c r="Q96" s="1"/>
      <c r="R96" s="1"/>
      <c r="S96" s="1"/>
      <c r="T96" s="1"/>
      <c r="U96" s="13"/>
      <c r="V96" s="13"/>
      <c r="W96" s="13"/>
      <c r="X96" s="1"/>
      <c r="Y96" s="1"/>
      <c r="Z96" s="1"/>
      <c r="AA96" s="1"/>
      <c r="AB96" s="1"/>
      <c r="AC96" s="1"/>
      <c r="AD96" s="1"/>
      <c r="AE96" s="3"/>
      <c r="AF96" s="3"/>
      <c r="AG96" s="3"/>
      <c r="AH96" s="1"/>
      <c r="AI96" s="1"/>
      <c r="AJ96" s="1"/>
      <c r="AK96" s="1"/>
      <c r="AL96" s="1"/>
      <c r="AM96" s="1"/>
      <c r="AN96" s="1"/>
      <c r="AO96" s="1"/>
      <c r="AP96" s="1"/>
      <c r="AQ96" s="1"/>
      <c r="AR96" s="1"/>
      <c r="AS96" s="1"/>
      <c r="AU96" s="1"/>
      <c r="AV96" s="1"/>
      <c r="AW96" s="26"/>
      <c r="AX96" s="1"/>
      <c r="AY96" s="1"/>
      <c r="BA96" s="1"/>
      <c r="BB96" s="1"/>
      <c r="BE96" s="1"/>
      <c r="BG96" s="1"/>
      <c r="BH96" s="1"/>
      <c r="BI96" s="26"/>
    </row>
    <row r="97" spans="1:64" s="25" customFormat="1" ht="21.75" hidden="1" customHeight="1" x14ac:dyDescent="0.2">
      <c r="A97" s="1"/>
      <c r="B97" s="1"/>
      <c r="C97" s="1"/>
      <c r="D97" s="1"/>
      <c r="E97" s="1"/>
      <c r="F97" s="1"/>
      <c r="G97" s="1"/>
      <c r="H97" s="1"/>
      <c r="I97" s="1"/>
      <c r="J97" s="42"/>
      <c r="K97" s="1"/>
      <c r="L97" s="1"/>
      <c r="M97" s="1"/>
      <c r="N97" s="1"/>
      <c r="O97" s="1"/>
      <c r="P97" s="1"/>
      <c r="Q97" s="1"/>
      <c r="R97" s="1"/>
      <c r="S97" s="1"/>
      <c r="T97" s="1"/>
      <c r="U97" s="13"/>
      <c r="V97" s="13"/>
      <c r="W97" s="13"/>
      <c r="X97" s="1"/>
      <c r="Y97" s="1"/>
      <c r="Z97" s="1"/>
      <c r="AA97" s="1"/>
      <c r="AB97" s="1"/>
      <c r="AC97" s="1"/>
      <c r="AD97" s="1"/>
      <c r="AE97" s="1"/>
      <c r="AF97" s="3"/>
      <c r="AG97" s="3"/>
      <c r="AH97" s="1"/>
      <c r="AI97" s="1"/>
      <c r="AJ97" s="1"/>
      <c r="AK97" s="1"/>
      <c r="AL97" s="1"/>
      <c r="AM97" s="1"/>
      <c r="AN97" s="1"/>
      <c r="AO97" s="1"/>
      <c r="AP97" s="1"/>
      <c r="AQ97" s="1"/>
      <c r="AR97" s="1"/>
      <c r="AS97" s="1"/>
      <c r="AU97" s="1"/>
      <c r="AV97" s="1"/>
      <c r="AW97" s="26"/>
      <c r="BE97" s="1"/>
      <c r="BG97" s="1"/>
      <c r="BH97" s="1"/>
      <c r="BI97" s="26"/>
    </row>
    <row r="98" spans="1:64" s="25" customFormat="1" ht="21.75" hidden="1" customHeight="1" x14ac:dyDescent="0.2">
      <c r="A98" s="1"/>
      <c r="B98" s="1"/>
      <c r="C98" s="1"/>
      <c r="D98" s="1"/>
      <c r="E98" s="1"/>
      <c r="F98" s="1"/>
      <c r="G98" s="1"/>
      <c r="H98" s="1"/>
      <c r="I98" s="1"/>
      <c r="J98" s="42"/>
      <c r="K98" s="1"/>
      <c r="L98" s="1"/>
      <c r="M98" s="1"/>
      <c r="N98" s="1"/>
      <c r="O98" s="1"/>
      <c r="P98" s="1"/>
      <c r="Q98" s="1"/>
      <c r="R98" s="1"/>
      <c r="S98" s="1"/>
      <c r="T98" s="1"/>
      <c r="U98" s="13"/>
      <c r="V98" s="13"/>
      <c r="W98" s="13"/>
      <c r="X98" s="1"/>
      <c r="Y98" s="1"/>
      <c r="Z98" s="1"/>
      <c r="AA98" s="1"/>
      <c r="AB98" s="1"/>
      <c r="AC98" s="1"/>
      <c r="AD98" s="1"/>
      <c r="AE98" s="1"/>
      <c r="AF98" s="3"/>
      <c r="AG98" s="3"/>
      <c r="AH98" s="1"/>
      <c r="AI98" s="1"/>
      <c r="AJ98" s="1"/>
      <c r="AK98" s="1"/>
      <c r="AL98" s="1"/>
      <c r="AM98" s="1"/>
      <c r="AN98" s="1"/>
      <c r="AO98" s="1"/>
      <c r="AP98" s="1"/>
      <c r="AQ98" s="1"/>
      <c r="AR98" s="1"/>
      <c r="AS98" s="1"/>
      <c r="AU98" s="1"/>
      <c r="AV98" s="1"/>
      <c r="AW98" s="26"/>
      <c r="BE98" s="1"/>
      <c r="BG98" s="1"/>
      <c r="BH98" s="1"/>
      <c r="BI98" s="26"/>
    </row>
    <row r="99" spans="1:64" s="25" customFormat="1" ht="21.75" hidden="1" customHeight="1" x14ac:dyDescent="0.2">
      <c r="A99" s="1"/>
      <c r="B99" s="1"/>
      <c r="C99" s="1"/>
      <c r="D99" s="1"/>
      <c r="E99" s="1"/>
      <c r="F99" s="1"/>
      <c r="G99" s="1"/>
      <c r="H99" s="1"/>
      <c r="I99" s="1"/>
      <c r="J99" s="42"/>
      <c r="K99" s="1"/>
      <c r="L99" s="1"/>
      <c r="M99" s="1"/>
      <c r="N99" s="1"/>
      <c r="O99" s="1"/>
      <c r="P99" s="1"/>
      <c r="Q99" s="1"/>
      <c r="R99" s="1"/>
      <c r="S99" s="1"/>
      <c r="T99" s="1"/>
      <c r="U99" s="13"/>
      <c r="V99" s="13"/>
      <c r="W99" s="13"/>
      <c r="X99" s="1"/>
      <c r="Y99" s="1"/>
      <c r="Z99" s="1"/>
      <c r="AA99" s="1"/>
      <c r="AB99" s="1"/>
      <c r="AC99" s="1"/>
      <c r="AD99" s="1"/>
      <c r="AE99" s="1"/>
      <c r="AF99" s="3"/>
      <c r="AG99" s="3"/>
      <c r="AH99" s="1"/>
      <c r="AI99" s="1"/>
      <c r="AJ99" s="1"/>
      <c r="AK99" s="1"/>
      <c r="AL99" s="1"/>
      <c r="AM99" s="1"/>
      <c r="AN99" s="1"/>
      <c r="AO99" s="1"/>
      <c r="AP99" s="1"/>
      <c r="AQ99" s="1"/>
      <c r="AR99" s="1"/>
      <c r="AS99" s="1"/>
      <c r="AU99" s="1"/>
      <c r="AV99" s="1"/>
      <c r="AW99" s="26"/>
      <c r="BE99" s="1"/>
      <c r="BG99" s="1"/>
      <c r="BH99" s="1"/>
      <c r="BI99" s="26"/>
    </row>
    <row r="100" spans="1:64" ht="21.75" customHeight="1" x14ac:dyDescent="0.2">
      <c r="AF100" s="3"/>
      <c r="AG100" s="3"/>
      <c r="AX100" s="25"/>
      <c r="AY100" s="25"/>
      <c r="BA100" s="25"/>
      <c r="BB100" s="25"/>
      <c r="BC100" s="25"/>
      <c r="BD100" s="25"/>
      <c r="BJ100" s="25"/>
      <c r="BK100" s="25"/>
      <c r="BL100" s="25"/>
    </row>
    <row r="101" spans="1:64" ht="21.75" customHeight="1" x14ac:dyDescent="0.2">
      <c r="AX101" s="25"/>
      <c r="AY101" s="25"/>
      <c r="BA101" s="25"/>
      <c r="BB101" s="25"/>
      <c r="BC101" s="25"/>
      <c r="BD101" s="25"/>
      <c r="BJ101" s="25"/>
      <c r="BK101" s="25"/>
      <c r="BL101" s="25"/>
    </row>
    <row r="102" spans="1:64" ht="21.75" customHeight="1" x14ac:dyDescent="0.2">
      <c r="AX102" s="25"/>
      <c r="AY102" s="25"/>
      <c r="BA102" s="25"/>
      <c r="BB102" s="25"/>
      <c r="BC102" s="25"/>
      <c r="BD102" s="25"/>
      <c r="BJ102" s="25"/>
      <c r="BK102" s="25"/>
      <c r="BL102" s="25"/>
    </row>
    <row r="103" spans="1:64" ht="21.75" customHeight="1" x14ac:dyDescent="0.2">
      <c r="AX103" s="25"/>
      <c r="AY103" s="25"/>
      <c r="BA103" s="25"/>
      <c r="BB103" s="25"/>
    </row>
  </sheetData>
  <sheetProtection algorithmName="SHA-512" hashValue="AmqE1n1wFOE6KHKvQL+bXlCrVzO3eYWMC/LCr8EZ4aWCExe3PTdoBRXxF/OG4O9zvBN08syLBzTwXL/Mg0RvUA==" saltValue="0cgWpnpRbifk+4F0wZA7SA==" spinCount="100000" sheet="1" objects="1" formatCells="0" selectLockedCells="1"/>
  <protectedRanges>
    <protectedRange sqref="X59:Z59 V49:W59" name="範囲1"/>
  </protectedRanges>
  <mergeCells count="97">
    <mergeCell ref="K55:V61"/>
    <mergeCell ref="AC67:AD67"/>
    <mergeCell ref="AC63:AD63"/>
    <mergeCell ref="AC51:AC52"/>
    <mergeCell ref="Y53:Y54"/>
    <mergeCell ref="AC64:AD64"/>
    <mergeCell ref="AC65:AD65"/>
    <mergeCell ref="AC66:AD66"/>
    <mergeCell ref="AD53:AD54"/>
    <mergeCell ref="AD51:AD52"/>
    <mergeCell ref="AB53:AB54"/>
    <mergeCell ref="AB51:AB52"/>
    <mergeCell ref="B48:B53"/>
    <mergeCell ref="B44:B47"/>
    <mergeCell ref="B38:B43"/>
    <mergeCell ref="K43:M49"/>
    <mergeCell ref="AC53:AC54"/>
    <mergeCell ref="V42:W48"/>
    <mergeCell ref="X42:Z42"/>
    <mergeCell ref="X43:Z43"/>
    <mergeCell ref="X44:Z44"/>
    <mergeCell ref="X45:Z45"/>
    <mergeCell ref="X46:Z46"/>
    <mergeCell ref="X47:Z47"/>
    <mergeCell ref="Z53:AA54"/>
    <mergeCell ref="X48:Z48"/>
    <mergeCell ref="X51:X54"/>
    <mergeCell ref="AA51:AA52"/>
    <mergeCell ref="B34:B37"/>
    <mergeCell ref="AA26:AA27"/>
    <mergeCell ref="AB26:AB27"/>
    <mergeCell ref="AC26:AC27"/>
    <mergeCell ref="AD26:AD27"/>
    <mergeCell ref="V24:X27"/>
    <mergeCell ref="Y24:Z25"/>
    <mergeCell ref="AA24:AA25"/>
    <mergeCell ref="AB24:AB25"/>
    <mergeCell ref="AC24:AC25"/>
    <mergeCell ref="AD24:AD25"/>
    <mergeCell ref="V29:V40"/>
    <mergeCell ref="W29:X32"/>
    <mergeCell ref="Y26:Z27"/>
    <mergeCell ref="W33:X36"/>
    <mergeCell ref="W37:X40"/>
    <mergeCell ref="BG8:BH8"/>
    <mergeCell ref="AA7:AD7"/>
    <mergeCell ref="C4:H5"/>
    <mergeCell ref="I4:P5"/>
    <mergeCell ref="K15:M16"/>
    <mergeCell ref="N15:O16"/>
    <mergeCell ref="V10:X15"/>
    <mergeCell ref="BD10:BD15"/>
    <mergeCell ref="C13:D13"/>
    <mergeCell ref="E13:J13"/>
    <mergeCell ref="K13:M14"/>
    <mergeCell ref="N13:O14"/>
    <mergeCell ref="C14:J14"/>
    <mergeCell ref="C15:J16"/>
    <mergeCell ref="C10:D11"/>
    <mergeCell ref="E10:E11"/>
    <mergeCell ref="AA8:AA9"/>
    <mergeCell ref="AB8:AB9"/>
    <mergeCell ref="AC8:AD8"/>
    <mergeCell ref="BD8:BD9"/>
    <mergeCell ref="BE8:BE9"/>
    <mergeCell ref="V17:X22"/>
    <mergeCell ref="K10:L11"/>
    <mergeCell ref="M10:O11"/>
    <mergeCell ref="B13:B14"/>
    <mergeCell ref="B15:B16"/>
    <mergeCell ref="B10:B11"/>
    <mergeCell ref="F10:J11"/>
    <mergeCell ref="B20:B21"/>
    <mergeCell ref="K20:M31"/>
    <mergeCell ref="N18:O19"/>
    <mergeCell ref="P18:P19"/>
    <mergeCell ref="Q18:Q19"/>
    <mergeCell ref="R18:S18"/>
    <mergeCell ref="B24:B33"/>
    <mergeCell ref="B22:B23"/>
    <mergeCell ref="K32:M42"/>
    <mergeCell ref="AH52:AI52"/>
    <mergeCell ref="AA50:AB50"/>
    <mergeCell ref="AC50:AD50"/>
    <mergeCell ref="Z51:Z52"/>
    <mergeCell ref="B8:B9"/>
    <mergeCell ref="C8:D9"/>
    <mergeCell ref="E8:E9"/>
    <mergeCell ref="F8:O9"/>
    <mergeCell ref="V8:X9"/>
    <mergeCell ref="Y8:Z9"/>
    <mergeCell ref="G18:H18"/>
    <mergeCell ref="F18:F19"/>
    <mergeCell ref="E18:E19"/>
    <mergeCell ref="C18:D19"/>
    <mergeCell ref="B18:B19"/>
    <mergeCell ref="K18:M19"/>
  </mergeCells>
  <phoneticPr fontId="63"/>
  <conditionalFormatting sqref="H20:H21">
    <cfRule type="expression" dxfId="22" priority="11" stopIfTrue="1">
      <formula>$AJ$21="■"</formula>
    </cfRule>
  </conditionalFormatting>
  <conditionalFormatting sqref="H22:H23">
    <cfRule type="expression" dxfId="21" priority="10" stopIfTrue="1">
      <formula>$AJ$25="■"</formula>
    </cfRule>
  </conditionalFormatting>
  <conditionalFormatting sqref="H24:H37">
    <cfRule type="expression" dxfId="20" priority="16" stopIfTrue="1">
      <formula>$AJ$28="■"</formula>
    </cfRule>
  </conditionalFormatting>
  <conditionalFormatting sqref="H38:H43">
    <cfRule type="expression" dxfId="19" priority="17" stopIfTrue="1">
      <formula>$AJ$31="■"</formula>
    </cfRule>
  </conditionalFormatting>
  <conditionalFormatting sqref="H44:H47">
    <cfRule type="expression" dxfId="18" priority="7">
      <formula>$AJ$37="■"</formula>
    </cfRule>
  </conditionalFormatting>
  <conditionalFormatting sqref="H48:H53">
    <cfRule type="expression" dxfId="17" priority="3">
      <formula>$AM$25="■"</formula>
    </cfRule>
  </conditionalFormatting>
  <conditionalFormatting sqref="S20:S31">
    <cfRule type="expression" dxfId="16" priority="8" stopIfTrue="1">
      <formula>$AM$21="■"</formula>
    </cfRule>
  </conditionalFormatting>
  <conditionalFormatting sqref="S32:S42">
    <cfRule type="expression" dxfId="15" priority="1">
      <formula>$AM$28="■"</formula>
    </cfRule>
  </conditionalFormatting>
  <conditionalFormatting sqref="S43:S49">
    <cfRule type="expression" dxfId="14" priority="15" stopIfTrue="1">
      <formula>$AM$31="■"</formula>
    </cfRule>
  </conditionalFormatting>
  <conditionalFormatting sqref="W33">
    <cfRule type="expression" dxfId="13" priority="18" stopIfTrue="1">
      <formula>$AJ$37</formula>
    </cfRule>
  </conditionalFormatting>
  <conditionalFormatting sqref="AD10:AD15">
    <cfRule type="expression" dxfId="12" priority="13" stopIfTrue="1">
      <formula>$AP$21="■"</formula>
    </cfRule>
  </conditionalFormatting>
  <conditionalFormatting sqref="AD17:AD22">
    <cfRule type="expression" dxfId="11" priority="12" stopIfTrue="1">
      <formula>$AP$25="■"</formula>
    </cfRule>
  </conditionalFormatting>
  <conditionalFormatting sqref="AD24 AD26">
    <cfRule type="expression" dxfId="10" priority="19" stopIfTrue="1">
      <formula>$AP$28="■"</formula>
    </cfRule>
  </conditionalFormatting>
  <conditionalFormatting sqref="AD29:AD32">
    <cfRule type="expression" dxfId="9" priority="20" stopIfTrue="1">
      <formula>$AP$31="■"</formula>
    </cfRule>
  </conditionalFormatting>
  <conditionalFormatting sqref="AD33:AD36">
    <cfRule type="expression" dxfId="8" priority="21" stopIfTrue="1">
      <formula>$AP$34="■"</formula>
    </cfRule>
  </conditionalFormatting>
  <conditionalFormatting sqref="AD37:AD40">
    <cfRule type="expression" dxfId="7" priority="22" stopIfTrue="1">
      <formula>$AP$37="■"</formula>
    </cfRule>
  </conditionalFormatting>
  <conditionalFormatting sqref="AD42">
    <cfRule type="expression" dxfId="6" priority="9" stopIfTrue="1">
      <formula>$AP$40="■"</formula>
    </cfRule>
  </conditionalFormatting>
  <conditionalFormatting sqref="AD43">
    <cfRule type="expression" dxfId="5" priority="23" stopIfTrue="1">
      <formula>$AP$43="■"</formula>
    </cfRule>
  </conditionalFormatting>
  <conditionalFormatting sqref="AD44">
    <cfRule type="expression" dxfId="4" priority="24" stopIfTrue="1">
      <formula>$AP$45="■"</formula>
    </cfRule>
  </conditionalFormatting>
  <conditionalFormatting sqref="AD45">
    <cfRule type="expression" dxfId="3" priority="4">
      <formula>$AP$47="■"</formula>
    </cfRule>
  </conditionalFormatting>
  <conditionalFormatting sqref="AD46">
    <cfRule type="expression" dxfId="2" priority="5">
      <formula>$AP$49="■"</formula>
    </cfRule>
  </conditionalFormatting>
  <conditionalFormatting sqref="AD47">
    <cfRule type="expression" dxfId="1" priority="6">
      <formula>$AP$51="■"</formula>
    </cfRule>
  </conditionalFormatting>
  <conditionalFormatting sqref="AD48:AD49">
    <cfRule type="expression" dxfId="0" priority="25" stopIfTrue="1">
      <formula>$AP$53="■"</formula>
    </cfRule>
  </conditionalFormatting>
  <printOptions horizontalCentered="1" verticalCentered="1"/>
  <pageMargins left="0.19685039370078741" right="0.19685039370078741" top="0.23622047244094491" bottom="0.19685039370078741" header="0.27559055118110237" footer="0"/>
  <pageSetup paperSize="9" scale="8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Z h G X I O J I A 6 m A A A A 9 w A A A B I A H A B D b 2 5 m a W c v U G F j a 2 F n Z S 5 4 b W w g o h g A K K A U A A A A A A A A A A A A A A A A A A A A A A A A A A A A h Y 9 N D o I w G E S v Q r q n P 2 A M I R 9 l 4 c 5 I Q m J i 3 D a l Q h W K g W K 5 m w u P 5 B X E K O r O 5 b x 5 i 5 n 7 9 Q b p 2 N T e R X W 9 b k 2 C G K b I U 0 a 2 h T Z l g g Z 7 8 C O U c s i F P I l S e Z N s + n j s i w R V 1 p 5 j Q p x z 2 I W 4 7 U o S U M r I P t t s Z a U a g T 6 y / i / 7 2 v R W G K k Q h 9 1 r D A 8 w W y w x i 2 i I K Z C Z Q q b N 1 w i m w c / 2 B 8 J q q O 3 Q K X 4 U / j o H M k c g 7 x P 8 A V B L A w Q U A A I A C A D V m E 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Z h G X C i K R 7 g O A A A A E Q A A A B M A H A B G b 3 J t d W x h c y 9 T Z W N 0 a W 9 u M S 5 t I K I Y A C i g F A A A A A A A A A A A A A A A A A A A A A A A A A A A A C t O T S 7 J z M 9 T C I b Q h t Y A U E s B A i 0 A F A A C A A g A 1 Z h G X I O J I A 6 m A A A A 9 w A A A B I A A A A A A A A A A A A A A A A A A A A A A E N v b m Z p Z y 9 Q Y W N r Y W d l L n h t b F B L A Q I t A B Q A A g A I A N W Y R l w P y u m r p A A A A O k A A A A T A A A A A A A A A A A A A A A A A P I A A A B b Q 2 9 u d G V u d F 9 U e X B l c 1 0 u e G 1 s U E s B A i 0 A F A A C A A g A 1 Z h 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T X M 4 w 5 o c 5 B i D 3 Z o K I z v p I A A A A A A g A A A A A A E G Y A A A A B A A A g A A A A p X K 8 S y X e b K o P D W / Y P 5 3 h a E D T p Q f 4 K 0 o 4 A 2 h i 8 h 9 q W p I A A A A A D o A A A A A C A A A g A A A A e n O I R c + e a 5 N v 1 S H p a z y x 8 X 0 P A j f 9 / A R O 4 y 5 G F 0 b G 5 c 5 Q A A A A 5 B U M S 6 s K S n 8 L U 8 w z Z Q k + V Z g B n 8 L / / l m h U S z y D / t P 3 o r Z n z F z w 5 f y L n k C Y I n E F W 0 C k u n v t a e 4 m 8 N / V t p f C Q c O f M W W 0 c 6 r 5 b O N C B M + J Z i / Y X V A A A A A u r x O y Y K A B 6 T 4 9 r P Z V G 3 D J H y C 9 V 5 S x Z e v 1 n e d S u B D v Y a l / f G T p M E t B Y + P u l b m N f v 1 S A 8 j y 8 n Y U h V n 5 j Y I V 9 p a N g = = < / D a t a M a s h u p > 
</file>

<file path=customXml/itemProps1.xml><?xml version="1.0" encoding="utf-8"?>
<ds:datastoreItem xmlns:ds="http://schemas.openxmlformats.org/officeDocument/2006/customXml" ds:itemID="{A6ACB886-15FA-4D29-8436-BC9ACF3873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書籍の注文方法</vt:lpstr>
      <vt:lpstr>入力見本</vt:lpstr>
      <vt:lpstr>書籍FAX注文書</vt:lpstr>
      <vt:lpstr>書籍FAX注文書!Print_Area</vt:lpstr>
      <vt:lpstr>入力見本!Print_Area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k1214</dc:creator>
  <cp:lastModifiedBy>長谷川 奈未</cp:lastModifiedBy>
  <cp:lastPrinted>2026-02-10T01:44:47Z</cp:lastPrinted>
  <dcterms:created xsi:type="dcterms:W3CDTF">2013-08-02T00:46:03Z</dcterms:created>
  <dcterms:modified xsi:type="dcterms:W3CDTF">2026-06-05T01:46:05Z</dcterms:modified>
</cp:coreProperties>
</file>